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PEAN0VW\Documents\"/>
    </mc:Choice>
  </mc:AlternateContent>
  <xr:revisionPtr revIDLastSave="0" documentId="8_{1BBADE0D-219B-485D-9113-D68F0E8C4190}" xr6:coauthVersionLast="47" xr6:coauthVersionMax="47" xr10:uidLastSave="{00000000-0000-0000-0000-000000000000}"/>
  <bookViews>
    <workbookView xWindow="30195" yWindow="405" windowWidth="27405" windowHeight="14610" xr2:uid="{00000000-000D-0000-FFFF-FFFF00000000}"/>
  </bookViews>
  <sheets>
    <sheet name="Rate List" sheetId="37" r:id="rId1"/>
    <sheet name="PAID FY'11" sheetId="19" state="hidden" r:id="rId2"/>
    <sheet name="OS Final Stlmts" sheetId="21" state="hidden" r:id="rId3"/>
    <sheet name="Incorrect IRHC" sheetId="22" state="hidden" r:id="rId4"/>
    <sheet name="Sheet1" sheetId="23" state="hidden" r:id="rId5"/>
  </sheets>
  <externalReferences>
    <externalReference r:id="rId6"/>
    <externalReference r:id="rId7"/>
  </externalReferences>
  <definedNames>
    <definedName name="Address">#REF!</definedName>
    <definedName name="AuditLog2007">#REF!</definedName>
    <definedName name="AuditLog2008">#REF!</definedName>
    <definedName name="AuditLog2009">#REF!</definedName>
    <definedName name="AuditLog2010">#REF!</definedName>
    <definedName name="AuditLog2011">#REF!</definedName>
    <definedName name="AuditLog2012">#REF!</definedName>
    <definedName name="AuditLog2013">#REF!</definedName>
    <definedName name="Log_2007A">'[1]2007'!$B$199:$T$199</definedName>
    <definedName name="Log_2009A">'[1]2009'!$B$89:$AL$128</definedName>
    <definedName name="Log_2010A">'[1]2010'!$B$92:$AL$190</definedName>
    <definedName name="Log_2011A">'[1]2011'!$B$21:$AJ$227</definedName>
    <definedName name="Log_2012A">'[1]2012'!$B$21:$AJ$84</definedName>
    <definedName name="Log_2013A">'[1]2013'!$B$101:$AJ$225</definedName>
    <definedName name="Log_2014A">'[1]2014'!$B$120:$AG$120</definedName>
    <definedName name="Log_2020">#REF!</definedName>
    <definedName name="MergeList">#REF!</definedName>
    <definedName name="_xlnm.Print_Area" localSheetId="1">'PAID FY''11'!$A$1:$G$118</definedName>
    <definedName name="_xlnm.Print_Area" localSheetId="0">'Rate List'!$A$1:$J$127</definedName>
    <definedName name="_xlnm.Print_Titles" localSheetId="3">'Incorrect IRHC'!$6:$11</definedName>
    <definedName name="ProviderNo">'[2]Provider #''s'!$C$6:$W$212</definedName>
    <definedName name="RateList">#REF!</definedName>
    <definedName name="Z_0BF5EA03_F40F_4C82_BCE6_E4CE10690D72_.wvu.PrintArea" localSheetId="1" hidden="1">'PAID FY''11'!$A$1:$G$118</definedName>
    <definedName name="Z_3D245144_1056_4B2E_8065_D6653DE0F692_.wvu.PrintArea" localSheetId="1" hidden="1">'PAID FY''11'!$A$1:$G$118</definedName>
    <definedName name="Z_3ED4D8F2_26BA_44CF_9DBA_4B3FEBE2CC63_.wvu.PrintArea" localSheetId="1" hidden="1">'PAID FY''11'!$A$1:$G$118</definedName>
    <definedName name="Z_3ED4D8F2_26BA_44CF_9DBA_4B3FEBE2CC63_.wvu.PrintTitles" localSheetId="3" hidden="1">'Incorrect IRHC'!$6:$11</definedName>
    <definedName name="Z_65543699_C7D3_4423_B22A_09E8EF17D893_.wvu.PrintArea" localSheetId="1" hidden="1">'PAID FY''11'!$A$1:$G$118</definedName>
    <definedName name="Z_65543699_C7D3_4423_B22A_09E8EF17D893_.wvu.PrintTitles" localSheetId="3" hidden="1">'Incorrect IRHC'!$6:$11</definedName>
    <definedName name="Z_6EE7CF5B_3983_4BA4_8725_3E2DF1EF8D08_.wvu.PrintArea" localSheetId="1" hidden="1">'PAID FY''11'!$A$1:$G$118</definedName>
    <definedName name="Z_6EE7CF5B_3983_4BA4_8725_3E2DF1EF8D08_.wvu.PrintTitles" localSheetId="3" hidden="1">'Incorrect IRHC'!$6:$11</definedName>
    <definedName name="Z_9FACBA9B_5479_40A0_842A_39D3FAA85B27_.wvu.PrintArea" localSheetId="1" hidden="1">'PAID FY''11'!$A$1:$G$118</definedName>
    <definedName name="Z_9FACBA9B_5479_40A0_842A_39D3FAA85B27_.wvu.PrintTitles" localSheetId="3" hidden="1">'Incorrect IRHC'!$6:$11</definedName>
    <definedName name="Z_E46DFFA6_C6B1_41D6_B3BC_AE8A54E735DD_.wvu.PrintArea" localSheetId="1" hidden="1">'PAID FY''11'!$A$1:$G$118</definedName>
  </definedNames>
  <calcPr calcId="191029"/>
  <customWorkbookViews>
    <customWorkbookView name="wadevjo - Personal View" guid="{3ED4D8F2-26BA-44CF-9DBA-4B3FEBE2CC63}" mergeInterval="0" personalView="1" maximized="1" windowWidth="1280" windowHeight="838" tabRatio="925" activeSheetId="1" showComments="commIndAndComment"/>
    <customWorkbookView name="Love, Karena - Personal View" guid="{6EE7CF5B-3983-4BA4-8725-3E2DF1EF8D08}" mergeInterval="0" personalView="1" maximized="1" windowWidth="1600" windowHeight="586" tabRatio="925" activeSheetId="15"/>
    <customWorkbookView name="Bowers, Olivia - Personal View" guid="{65543699-C7D3-4423-B22A-09E8EF17D893}" mergeInterval="0" personalView="1" maximized="1" windowWidth="1680" windowHeight="815" tabRatio="925" activeSheetId="15"/>
    <customWorkbookView name="Danica Bialczyk - Personal View" guid="{E46DFFA6-C6B1-41D6-B3BC-AE8A54E735DD}" mergeInterval="0" personalView="1" maximized="1" xWindow="1" yWindow="1" windowWidth="1600" windowHeight="638" tabRatio="744" activeSheetId="12"/>
    <customWorkbookView name="CASE9GA - Personal View" guid="{3D245144-1056-4B2E-8065-D6653DE0F692}" mergeInterval="0" personalView="1" maximized="1" xWindow="1" yWindow="1" windowWidth="1024" windowHeight="534" tabRatio="744" activeSheetId="17"/>
    <customWorkbookView name="wyatgaa - Personal View" guid="{0BF5EA03-F40F-4C82-BCE6-E4CE10690D72}" mergeInterval="0" personalView="1" maximized="1" xWindow="1" yWindow="1" windowWidth="1600" windowHeight="753" tabRatio="744" activeSheetId="13"/>
    <customWorkbookView name="OA - Personal View" guid="{9FACBA9B-5479-40A0-842A-39D3FAA85B27}" mergeInterval="0" changesSavedWin="1" personalView="1" maximized="1" windowWidth="1600" windowHeight="685" tabRatio="794"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3" i="37" l="1"/>
  <c r="T131" i="37"/>
  <c r="Q133" i="37"/>
  <c r="Q131" i="37"/>
  <c r="N133" i="37"/>
  <c r="N131" i="37"/>
  <c r="K133" i="37"/>
  <c r="K131" i="37"/>
  <c r="B62" i="23"/>
  <c r="D15" i="22"/>
  <c r="I11" i="22"/>
  <c r="H11" i="22"/>
  <c r="G11" i="22"/>
  <c r="F11" i="22"/>
  <c r="C11" i="22"/>
  <c r="D11" i="22"/>
  <c r="C39" i="22"/>
  <c r="E21" i="22"/>
  <c r="B82" i="22"/>
  <c r="G118" i="19"/>
  <c r="W116" i="19"/>
  <c r="S116" i="19"/>
  <c r="U116" i="19"/>
  <c r="W115" i="19"/>
  <c r="S115" i="19"/>
  <c r="U115" i="19"/>
  <c r="W114" i="19"/>
  <c r="S114" i="19"/>
  <c r="U114" i="19"/>
  <c r="W113" i="19"/>
  <c r="S113" i="19"/>
  <c r="U113" i="19"/>
  <c r="W112" i="19"/>
  <c r="S112" i="19"/>
  <c r="U112" i="19"/>
  <c r="U111" i="19"/>
  <c r="S111" i="19"/>
  <c r="U110" i="19"/>
  <c r="S110" i="19"/>
  <c r="U109" i="19"/>
  <c r="S109" i="19"/>
  <c r="U108" i="19"/>
  <c r="S108" i="19"/>
  <c r="U107" i="19"/>
  <c r="S107" i="19"/>
  <c r="U106" i="19"/>
  <c r="S106" i="19"/>
  <c r="U105" i="19"/>
  <c r="S105" i="19"/>
  <c r="U104" i="19"/>
  <c r="S104" i="19"/>
  <c r="U103" i="19"/>
  <c r="S103" i="19"/>
  <c r="U102" i="19"/>
  <c r="S102" i="19"/>
  <c r="U101" i="19"/>
  <c r="S101" i="19"/>
  <c r="U100" i="19"/>
  <c r="S100" i="19"/>
  <c r="U99" i="19"/>
  <c r="S99" i="19"/>
  <c r="U98" i="19"/>
  <c r="S98" i="19"/>
  <c r="U97" i="19"/>
  <c r="S97" i="19"/>
  <c r="U96" i="19"/>
  <c r="S96" i="19"/>
  <c r="U95" i="19"/>
  <c r="S95" i="19"/>
  <c r="U94" i="19"/>
  <c r="S94" i="19"/>
  <c r="U93" i="19"/>
  <c r="S93" i="19"/>
  <c r="U92" i="19"/>
  <c r="S92" i="19"/>
  <c r="U91" i="19"/>
  <c r="S91" i="19"/>
  <c r="U90" i="19"/>
  <c r="S90" i="19"/>
  <c r="U89" i="19"/>
  <c r="S89" i="19"/>
  <c r="U88" i="19"/>
  <c r="S88" i="19"/>
  <c r="U87" i="19"/>
  <c r="S87" i="19"/>
  <c r="U86" i="19"/>
  <c r="S86" i="19"/>
  <c r="U85" i="19"/>
  <c r="S85" i="19"/>
  <c r="U84" i="19"/>
  <c r="S84" i="19"/>
  <c r="U83" i="19"/>
  <c r="S83" i="19"/>
  <c r="U82" i="19"/>
  <c r="S82" i="19"/>
  <c r="U81" i="19"/>
  <c r="S81" i="19"/>
  <c r="U80" i="19"/>
  <c r="S80" i="19"/>
  <c r="U79" i="19"/>
  <c r="S79" i="19"/>
  <c r="U78" i="19"/>
  <c r="S78" i="19"/>
  <c r="U77" i="19"/>
  <c r="S77" i="19"/>
  <c r="U76" i="19"/>
  <c r="S76" i="19"/>
  <c r="U75" i="19"/>
  <c r="S75" i="19"/>
  <c r="U74" i="19"/>
  <c r="S74" i="19"/>
  <c r="U73" i="19"/>
  <c r="S73" i="19"/>
  <c r="U72" i="19"/>
  <c r="S72" i="19"/>
  <c r="U71" i="19"/>
  <c r="S71" i="19"/>
  <c r="U70" i="19"/>
  <c r="S70" i="19"/>
  <c r="U69" i="19"/>
  <c r="S69" i="19"/>
  <c r="U68" i="19"/>
  <c r="S68" i="19"/>
  <c r="U67" i="19"/>
  <c r="S67" i="19"/>
  <c r="U66" i="19"/>
  <c r="S66" i="19"/>
  <c r="U65" i="19"/>
  <c r="S65" i="19"/>
  <c r="U64" i="19"/>
  <c r="S64" i="19"/>
  <c r="U63" i="19"/>
  <c r="S63" i="19"/>
  <c r="U62" i="19"/>
  <c r="S62" i="19"/>
  <c r="U61" i="19"/>
  <c r="S61" i="19"/>
  <c r="U60" i="19"/>
  <c r="S60" i="19"/>
  <c r="U59" i="19"/>
  <c r="S59" i="19"/>
  <c r="U58" i="19"/>
  <c r="S58" i="19"/>
  <c r="U57" i="19"/>
  <c r="S57" i="19"/>
  <c r="U56" i="19"/>
  <c r="S56" i="19"/>
  <c r="U55" i="19"/>
  <c r="S55" i="19"/>
  <c r="U54" i="19"/>
  <c r="S54" i="19"/>
  <c r="U53" i="19"/>
  <c r="S53" i="19"/>
  <c r="U52" i="19"/>
  <c r="S52" i="19"/>
  <c r="U51" i="19"/>
  <c r="S51" i="19"/>
  <c r="U50" i="19"/>
  <c r="S50" i="19"/>
  <c r="U49" i="19"/>
  <c r="S49" i="19"/>
  <c r="U48" i="19"/>
  <c r="S48" i="19"/>
  <c r="U47" i="19"/>
  <c r="S47" i="19"/>
  <c r="U46" i="19"/>
  <c r="S46" i="19"/>
  <c r="U45" i="19"/>
  <c r="S45" i="19"/>
  <c r="U44" i="19"/>
  <c r="S44" i="19"/>
  <c r="U43" i="19"/>
  <c r="S43" i="19"/>
  <c r="U42" i="19"/>
  <c r="S42" i="19"/>
  <c r="U41" i="19"/>
  <c r="S41" i="19"/>
  <c r="U40" i="19"/>
  <c r="S40" i="19"/>
  <c r="U39" i="19"/>
  <c r="S39" i="19"/>
  <c r="U38" i="19"/>
  <c r="S38" i="19"/>
  <c r="U37" i="19"/>
  <c r="S37" i="19"/>
  <c r="U36" i="19"/>
  <c r="S36" i="19"/>
  <c r="U35" i="19"/>
  <c r="S35" i="19"/>
  <c r="U34" i="19"/>
  <c r="S34" i="19"/>
  <c r="U33" i="19"/>
  <c r="S33" i="19"/>
  <c r="U32" i="19"/>
  <c r="S32" i="19"/>
  <c r="U31" i="19"/>
  <c r="S31" i="19"/>
  <c r="U30" i="19"/>
  <c r="S30" i="19"/>
  <c r="U29" i="19"/>
  <c r="S29" i="19"/>
  <c r="U28" i="19"/>
  <c r="S28" i="19"/>
  <c r="U27" i="19"/>
  <c r="S27" i="19"/>
  <c r="U26" i="19"/>
  <c r="S26" i="19"/>
  <c r="U25" i="19"/>
  <c r="S25" i="19"/>
  <c r="E11" i="22"/>
  <c r="J11" i="22"/>
  <c r="K11" i="22" s="1"/>
  <c r="L11" i="22" s="1"/>
  <c r="M11" i="22" s="1"/>
  <c r="P11" i="22" s="1"/>
  <c r="Q11" i="22" s="1"/>
  <c r="R11" i="22" s="1"/>
  <c r="S11" i="22" s="1"/>
  <c r="T11" i="22" s="1"/>
  <c r="U11" i="22" s="1"/>
  <c r="J13" i="22"/>
  <c r="K13" i="22"/>
  <c r="L13" i="22"/>
  <c r="H59" i="22"/>
  <c r="F79" i="22"/>
  <c r="F47" i="22"/>
  <c r="G26" i="22"/>
  <c r="H72" i="22"/>
  <c r="H76" i="22"/>
  <c r="F53" i="22"/>
  <c r="H21" i="22"/>
  <c r="H55" i="22"/>
  <c r="H18" i="22"/>
  <c r="I54" i="22"/>
  <c r="H49" i="23"/>
  <c r="I35" i="22"/>
  <c r="F46" i="22"/>
  <c r="I30" i="22"/>
  <c r="F61" i="22"/>
  <c r="F36" i="23"/>
  <c r="G50" i="23"/>
  <c r="F58" i="23"/>
  <c r="I67" i="23"/>
  <c r="H45" i="23"/>
  <c r="I38" i="23"/>
  <c r="I50" i="22"/>
  <c r="H46" i="23"/>
  <c r="I40" i="23"/>
  <c r="G46" i="22"/>
  <c r="H37" i="23"/>
  <c r="I60" i="23"/>
  <c r="I42" i="23"/>
  <c r="H54" i="22"/>
  <c r="I58" i="23"/>
  <c r="H42" i="23"/>
  <c r="H31" i="22"/>
  <c r="H18" i="23"/>
  <c r="F37" i="23"/>
  <c r="F31" i="23"/>
  <c r="H72" i="23"/>
  <c r="H63" i="22"/>
  <c r="F13" i="23"/>
  <c r="I56" i="22"/>
  <c r="S7" i="23"/>
  <c r="H65" i="22"/>
  <c r="F72" i="22"/>
  <c r="H41" i="23"/>
  <c r="I75" i="22"/>
  <c r="G39" i="23"/>
  <c r="F51" i="23"/>
  <c r="I80" i="22"/>
  <c r="F57" i="23"/>
  <c r="F32" i="22"/>
  <c r="I44" i="22"/>
  <c r="I75" i="23"/>
  <c r="F31" i="22"/>
  <c r="I62" i="22"/>
  <c r="G33" i="22"/>
  <c r="G21" i="23"/>
  <c r="G65" i="22"/>
  <c r="H32" i="22"/>
  <c r="F59" i="23"/>
  <c r="H57" i="22"/>
  <c r="I50" i="23"/>
  <c r="I21" i="23"/>
  <c r="G21" i="22"/>
  <c r="F58" i="22"/>
  <c r="G36" i="23"/>
  <c r="F63" i="22"/>
  <c r="G19" i="23"/>
  <c r="F75" i="23"/>
  <c r="I29" i="22"/>
  <c r="G17" i="23"/>
  <c r="F34" i="22"/>
  <c r="I31" i="23"/>
  <c r="I11" i="23"/>
  <c r="G20" i="23"/>
  <c r="F23" i="22"/>
  <c r="F7" i="23"/>
  <c r="G61" i="22"/>
  <c r="H23" i="22"/>
  <c r="G13" i="22"/>
  <c r="G28" i="23"/>
  <c r="H34" i="22"/>
  <c r="F71" i="22"/>
  <c r="I15" i="23"/>
  <c r="H28" i="23"/>
  <c r="F36" i="22"/>
  <c r="H13" i="22"/>
  <c r="H21" i="23"/>
  <c r="H74" i="23"/>
  <c r="G57" i="23"/>
  <c r="H34" i="23"/>
  <c r="H35" i="23"/>
  <c r="F69" i="23"/>
  <c r="G37" i="23"/>
  <c r="F43" i="23"/>
  <c r="I12" i="23"/>
  <c r="G73" i="22"/>
  <c r="F11" i="23"/>
  <c r="I39" i="22"/>
  <c r="G72" i="23"/>
  <c r="I29" i="23"/>
  <c r="G53" i="23"/>
  <c r="G49" i="22"/>
  <c r="H9" i="23"/>
  <c r="F77" i="22"/>
  <c r="G40" i="22"/>
  <c r="G63" i="22"/>
  <c r="I73" i="23"/>
  <c r="G56" i="22"/>
  <c r="F67" i="23"/>
  <c r="G42" i="22"/>
  <c r="G47" i="23"/>
  <c r="F68" i="23"/>
  <c r="H77" i="23"/>
  <c r="F24" i="22"/>
  <c r="H58" i="22"/>
  <c r="F56" i="23"/>
  <c r="I43" i="22"/>
  <c r="I79" i="22"/>
  <c r="F68" i="22"/>
  <c r="F20" i="23"/>
  <c r="F33" i="22"/>
  <c r="G13" i="23"/>
  <c r="H26" i="22"/>
  <c r="H44" i="23"/>
  <c r="I21" i="22"/>
  <c r="H77" i="22"/>
  <c r="G75" i="22"/>
  <c r="G52" i="23"/>
  <c r="I59" i="22"/>
  <c r="I20" i="23"/>
  <c r="G50" i="22"/>
  <c r="I74" i="22"/>
  <c r="H73" i="22"/>
  <c r="G18" i="23"/>
  <c r="H75" i="23"/>
  <c r="I47" i="22"/>
  <c r="F56" i="22"/>
  <c r="I31" i="22"/>
  <c r="I72" i="23"/>
  <c r="F73" i="22"/>
  <c r="G31" i="22"/>
  <c r="F67" i="22"/>
  <c r="F25" i="22"/>
  <c r="F40" i="22"/>
  <c r="H48" i="23"/>
  <c r="H53" i="23"/>
  <c r="F42" i="23"/>
  <c r="G36" i="22"/>
  <c r="G38" i="23"/>
  <c r="G74" i="22"/>
  <c r="G35" i="22"/>
  <c r="F34" i="23"/>
  <c r="H79" i="22"/>
  <c r="G51" i="23"/>
  <c r="F47" i="23"/>
  <c r="I57" i="22"/>
  <c r="H67" i="22"/>
  <c r="F50" i="23"/>
  <c r="F71" i="23"/>
  <c r="F45" i="23"/>
  <c r="H46" i="22"/>
  <c r="H48" i="22"/>
  <c r="H29" i="22"/>
  <c r="G49" i="23"/>
  <c r="H31" i="23"/>
  <c r="G59" i="23"/>
  <c r="H11" i="23"/>
  <c r="F73" i="23"/>
  <c r="G47" i="22"/>
  <c r="G22" i="23"/>
  <c r="H38" i="22"/>
  <c r="H50" i="23"/>
  <c r="G52" i="22"/>
  <c r="H64" i="22"/>
  <c r="G59" i="22"/>
  <c r="H40" i="22"/>
  <c r="I66" i="23"/>
  <c r="G69" i="22"/>
  <c r="I38" i="22"/>
  <c r="I53" i="23"/>
  <c r="G53" i="22"/>
  <c r="H52" i="23"/>
  <c r="G64" i="22"/>
  <c r="H56" i="23"/>
  <c r="G58" i="22"/>
  <c r="H32" i="23"/>
  <c r="F17" i="22"/>
  <c r="I69" i="22"/>
  <c r="H17" i="22"/>
  <c r="H15" i="23"/>
  <c r="G46" i="23"/>
  <c r="F44" i="22"/>
  <c r="H30" i="23"/>
  <c r="H28" i="22"/>
  <c r="F54" i="22"/>
  <c r="I42" i="22"/>
  <c r="G76" i="22"/>
  <c r="F52" i="23"/>
  <c r="F59" i="22"/>
  <c r="F48" i="22"/>
  <c r="G24" i="23"/>
  <c r="F38" i="22"/>
  <c r="I76" i="23"/>
  <c r="I32" i="22"/>
  <c r="G32" i="22"/>
  <c r="G44" i="22"/>
  <c r="G34" i="22"/>
  <c r="I13" i="22"/>
  <c r="H15" i="22"/>
  <c r="F41" i="22"/>
  <c r="H69" i="23"/>
  <c r="G62" i="22"/>
  <c r="H38" i="23"/>
  <c r="H71" i="23"/>
  <c r="G30" i="23"/>
  <c r="G41" i="23"/>
  <c r="I47" i="23"/>
  <c r="F53" i="23"/>
  <c r="F49" i="22"/>
  <c r="H27" i="23"/>
  <c r="I35" i="23"/>
  <c r="H80" i="22"/>
  <c r="H54" i="23"/>
  <c r="F29" i="22"/>
  <c r="I46" i="23"/>
  <c r="H25" i="22"/>
  <c r="I23" i="22"/>
  <c r="G31" i="23"/>
  <c r="I73" i="22"/>
  <c r="F77" i="23"/>
  <c r="F27" i="23"/>
  <c r="F19" i="22"/>
  <c r="G48" i="23"/>
  <c r="I32" i="23"/>
  <c r="G9" i="23"/>
  <c r="F22" i="22"/>
  <c r="H53" i="22"/>
  <c r="I34" i="23"/>
  <c r="F41" i="23"/>
  <c r="I77" i="23"/>
  <c r="F55" i="22"/>
  <c r="F62" i="22"/>
  <c r="H62" i="22"/>
  <c r="I23" i="23"/>
  <c r="G67" i="22"/>
  <c r="I71" i="23"/>
  <c r="F49" i="23"/>
  <c r="F15" i="22"/>
  <c r="F64" i="22"/>
  <c r="H57" i="23"/>
  <c r="T7" i="23"/>
  <c r="G32" i="23"/>
  <c r="H61" i="22"/>
  <c r="I41" i="23"/>
  <c r="I43" i="23"/>
  <c r="H13" i="23"/>
  <c r="H60" i="22"/>
  <c r="F52" i="22"/>
  <c r="I19" i="23"/>
  <c r="H22" i="23"/>
  <c r="G55" i="23"/>
  <c r="G75" i="23"/>
  <c r="G70" i="23"/>
  <c r="I28" i="23"/>
  <c r="H74" i="22"/>
  <c r="I58" i="22"/>
  <c r="G48" i="22"/>
  <c r="H14" i="23"/>
  <c r="F28" i="22"/>
  <c r="G41" i="22"/>
  <c r="H22" i="22"/>
  <c r="H42" i="22"/>
  <c r="G76" i="23"/>
  <c r="F55" i="23"/>
  <c r="H39" i="22"/>
  <c r="I55" i="22"/>
  <c r="I9" i="23"/>
  <c r="I39" i="23"/>
  <c r="I30" i="23"/>
  <c r="F70" i="23"/>
  <c r="I74" i="23"/>
  <c r="H56" i="22"/>
  <c r="H51" i="23"/>
  <c r="G57" i="22"/>
  <c r="I48" i="23"/>
  <c r="I69" i="23"/>
  <c r="I67" i="22"/>
  <c r="G34" i="23"/>
  <c r="G54" i="22"/>
  <c r="G74" i="23"/>
  <c r="I40" i="22"/>
  <c r="H73" i="23"/>
  <c r="I63" i="22"/>
  <c r="F60" i="23"/>
  <c r="G56" i="23"/>
  <c r="F14" i="23"/>
  <c r="G23" i="22"/>
  <c r="I45" i="23"/>
  <c r="I17" i="22"/>
  <c r="H68" i="22"/>
  <c r="H19" i="23"/>
  <c r="H66" i="22"/>
  <c r="F60" i="22"/>
  <c r="F40" i="23"/>
  <c r="F50" i="22"/>
  <c r="G66" i="23"/>
  <c r="G14" i="23"/>
  <c r="G73" i="23"/>
  <c r="G39" i="22"/>
  <c r="F32" i="23"/>
  <c r="I24" i="23"/>
  <c r="G27" i="23"/>
  <c r="I33" i="22"/>
  <c r="I15" i="22"/>
  <c r="I18" i="23"/>
  <c r="G40" i="23"/>
  <c r="F21" i="22"/>
  <c r="I54" i="23"/>
  <c r="F70" i="22"/>
  <c r="G30" i="22"/>
  <c r="F66" i="22"/>
  <c r="I76" i="22"/>
  <c r="H75" i="22"/>
  <c r="I48" i="22"/>
  <c r="G60" i="23"/>
  <c r="H69" i="22"/>
  <c r="G43" i="23"/>
  <c r="I25" i="22"/>
  <c r="I37" i="23"/>
  <c r="I49" i="22"/>
  <c r="I64" i="22"/>
  <c r="I52" i="23"/>
  <c r="F69" i="22"/>
  <c r="G35" i="23"/>
  <c r="I59" i="23"/>
  <c r="F46" i="23"/>
  <c r="H12" i="23"/>
  <c r="G67" i="23"/>
  <c r="H30" i="22"/>
  <c r="G69" i="23"/>
  <c r="I68" i="22"/>
  <c r="G22" i="22"/>
  <c r="F54" i="23"/>
  <c r="G77" i="23"/>
  <c r="H24" i="23"/>
  <c r="F26" i="22"/>
  <c r="G11" i="23"/>
  <c r="H59" i="23"/>
  <c r="F65" i="22"/>
  <c r="G79" i="22"/>
  <c r="F39" i="23"/>
  <c r="I70" i="22"/>
  <c r="H24" i="22"/>
  <c r="I71" i="22"/>
  <c r="I68" i="23"/>
  <c r="I27" i="23"/>
  <c r="G12" i="23"/>
  <c r="F42" i="22"/>
  <c r="G44" i="23"/>
  <c r="I51" i="23"/>
  <c r="H68" i="23"/>
  <c r="H76" i="23"/>
  <c r="F19" i="23"/>
  <c r="H70" i="23"/>
  <c r="F43" i="22"/>
  <c r="I19" i="22"/>
  <c r="G15" i="23"/>
  <c r="G26" i="23"/>
  <c r="I53" i="22"/>
  <c r="F80" i="22"/>
  <c r="G68" i="22"/>
  <c r="I22" i="23"/>
  <c r="G80" i="22"/>
  <c r="H33" i="22"/>
  <c r="F74" i="22"/>
  <c r="H26" i="23"/>
  <c r="G43" i="22"/>
  <c r="H47" i="22"/>
  <c r="H39" i="23"/>
  <c r="I28" i="22"/>
  <c r="F15" i="23"/>
  <c r="G19" i="22"/>
  <c r="I26" i="22"/>
  <c r="I44" i="23"/>
  <c r="G71" i="23"/>
  <c r="I46" i="22"/>
  <c r="F18" i="23"/>
  <c r="F28" i="23"/>
  <c r="I57" i="23"/>
  <c r="H70" i="22"/>
  <c r="F13" i="22"/>
  <c r="F48" i="23"/>
  <c r="H7" i="23"/>
  <c r="I34" i="22"/>
  <c r="H67" i="23"/>
  <c r="H35" i="22"/>
  <c r="F24" i="23"/>
  <c r="F51" i="22"/>
  <c r="G25" i="22"/>
  <c r="H60" i="23"/>
  <c r="I52" i="22"/>
  <c r="G77" i="22"/>
  <c r="H50" i="22"/>
  <c r="G18" i="22"/>
  <c r="G68" i="23"/>
  <c r="H55" i="23"/>
  <c r="I22" i="22"/>
  <c r="G54" i="23"/>
  <c r="I13" i="23"/>
  <c r="I60" i="22"/>
  <c r="I56" i="23"/>
  <c r="I18" i="22"/>
  <c r="H20" i="23"/>
  <c r="I41" i="22"/>
  <c r="F76" i="22"/>
  <c r="I17" i="23"/>
  <c r="G28" i="22"/>
  <c r="I36" i="22"/>
  <c r="H71" i="22"/>
  <c r="I14" i="23"/>
  <c r="H17" i="23"/>
  <c r="H43" i="22"/>
  <c r="G29" i="23"/>
  <c r="H19" i="22"/>
  <c r="H78" i="22"/>
  <c r="I70" i="23"/>
  <c r="F75" i="22"/>
  <c r="G66" i="22"/>
  <c r="G24" i="22"/>
  <c r="I78" i="22"/>
  <c r="G70" i="22"/>
  <c r="H41" i="22"/>
  <c r="G72" i="22"/>
  <c r="G55" i="22"/>
  <c r="H58" i="23"/>
  <c r="I65" i="22"/>
  <c r="H29" i="23"/>
  <c r="F38" i="23"/>
  <c r="H47" i="23"/>
  <c r="F57" i="22"/>
  <c r="G7" i="23"/>
  <c r="F12" i="23"/>
  <c r="F35" i="22"/>
  <c r="I26" i="23"/>
  <c r="H36" i="22"/>
  <c r="H40" i="23"/>
  <c r="I24" i="22"/>
  <c r="F9" i="23"/>
  <c r="G45" i="23"/>
  <c r="H49" i="22"/>
  <c r="F39" i="22"/>
  <c r="F17" i="23"/>
  <c r="F72" i="23"/>
  <c r="F74" i="23"/>
  <c r="I77" i="22"/>
  <c r="H51" i="22"/>
  <c r="F26" i="23"/>
  <c r="G51" i="22"/>
  <c r="F78" i="22"/>
  <c r="F76" i="23"/>
  <c r="I36" i="23"/>
  <c r="I72" i="22"/>
  <c r="F30" i="23"/>
  <c r="G29" i="22"/>
  <c r="F35" i="23"/>
  <c r="H36" i="23"/>
  <c r="G38" i="22"/>
  <c r="I66" i="22"/>
  <c r="I49" i="23"/>
  <c r="F44" i="23"/>
  <c r="F21" i="23"/>
  <c r="G23" i="23"/>
  <c r="F66" i="23"/>
  <c r="F30" i="22"/>
  <c r="G42" i="23"/>
  <c r="G78" i="22"/>
  <c r="H44" i="22"/>
  <c r="F22" i="23"/>
  <c r="G17" i="22"/>
  <c r="H23" i="23"/>
  <c r="H52" i="22"/>
  <c r="I7" i="23"/>
  <c r="G71" i="22"/>
  <c r="F23" i="23"/>
  <c r="G60" i="22"/>
  <c r="H43" i="23"/>
  <c r="G15" i="22"/>
  <c r="I61" i="22"/>
  <c r="I51" i="22"/>
  <c r="F29" i="23"/>
  <c r="F18" i="22"/>
  <c r="H66" i="23"/>
  <c r="I55" i="23"/>
  <c r="G58" i="23"/>
  <c r="K132" i="37" l="1"/>
  <c r="N132" i="37"/>
  <c r="Q132" i="37"/>
  <c r="T13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Rucker, Rebecca L</author>
    <author>Hirner, John</author>
  </authors>
  <commentList>
    <comment ref="C26" authorId="0" shapeId="0" xr:uid="{00000000-0006-0000-0000-000001000000}">
      <text>
        <r>
          <rPr>
            <b/>
            <sz val="9"/>
            <color indexed="81"/>
            <rFont val="Tahoma"/>
            <family val="2"/>
          </rPr>
          <t>Rucker, Rebecca L:</t>
        </r>
        <r>
          <rPr>
            <sz val="9"/>
            <color indexed="81"/>
            <rFont val="Tahoma"/>
            <family val="2"/>
          </rPr>
          <t xml:space="preserve">
NPI Effective 4/1/2021</t>
        </r>
      </text>
    </comment>
    <comment ref="C37" authorId="0" shapeId="0" xr:uid="{00000000-0006-0000-0000-000002000000}">
      <text>
        <r>
          <rPr>
            <b/>
            <sz val="9"/>
            <color indexed="81"/>
            <rFont val="Tahoma"/>
            <family val="2"/>
          </rPr>
          <t>Rucker, Rebecca L:</t>
        </r>
        <r>
          <rPr>
            <sz val="9"/>
            <color indexed="81"/>
            <rFont val="Tahoma"/>
            <family val="2"/>
          </rPr>
          <t xml:space="preserve">
NPI Effective 9/1/2021</t>
        </r>
      </text>
    </comment>
    <comment ref="B86" authorId="1" shapeId="0" xr:uid="{267104C6-D249-4E1D-9329-F2272CA7E8A0}">
      <text>
        <r>
          <rPr>
            <b/>
            <sz val="9"/>
            <color indexed="81"/>
            <rFont val="Tahoma"/>
            <family val="2"/>
          </rPr>
          <t>Hirner, John:</t>
        </r>
        <r>
          <rPr>
            <sz val="9"/>
            <color indexed="81"/>
            <rFont val="Tahoma"/>
            <family val="2"/>
          </rPr>
          <t xml:space="preserve">
CHOW Effective 7/1/22.  New NPI implemented 7/18/25.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RICE6ZH</author>
  </authors>
  <commentList>
    <comment ref="K10" authorId="0" shapeId="0" xr:uid="{00000000-0006-0000-1B00-000001000000}">
      <text>
        <r>
          <rPr>
            <b/>
            <sz val="8"/>
            <color indexed="81"/>
            <rFont val="Tahoma"/>
            <family val="2"/>
          </rPr>
          <t>RICE6ZH:
ON FEBRUARY 6, 2013</t>
        </r>
        <r>
          <rPr>
            <sz val="8"/>
            <color indexed="81"/>
            <rFont val="Tahoma"/>
            <family val="2"/>
          </rPr>
          <t xml:space="preserve">
COLUMN HEADING CHANGED FROM"
POM/ AR CLOSED DATE"
TO "SIGNED SETTLEMENT RECEIVED 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RICE6ZH</author>
  </authors>
  <commentList>
    <comment ref="K5" authorId="0" shapeId="0" xr:uid="{00000000-0006-0000-1C00-000001000000}">
      <text>
        <r>
          <rPr>
            <b/>
            <sz val="8"/>
            <color indexed="81"/>
            <rFont val="Tahoma"/>
            <family val="2"/>
          </rPr>
          <t>RICE6ZH:
ON FEBRUARY 6, 2013</t>
        </r>
        <r>
          <rPr>
            <sz val="8"/>
            <color indexed="81"/>
            <rFont val="Tahoma"/>
            <family val="2"/>
          </rPr>
          <t xml:space="preserve">
COLUMN HEADING CHANGED FROM"
POM/ AR CLOSED DATE"
TO "SIGNED SETTLEMENT RECEIVED DATE"</t>
        </r>
      </text>
    </comment>
  </commentList>
</comments>
</file>

<file path=xl/sharedStrings.xml><?xml version="1.0" encoding="utf-8"?>
<sst xmlns="http://schemas.openxmlformats.org/spreadsheetml/2006/main" count="1176" uniqueCount="572">
  <si>
    <t xml:space="preserve"> </t>
  </si>
  <si>
    <t>Medicaid</t>
  </si>
  <si>
    <t>Cost</t>
  </si>
  <si>
    <t>Provider</t>
  </si>
  <si>
    <t>Settlement</t>
  </si>
  <si>
    <t>Number</t>
  </si>
  <si>
    <t>Clinic Name</t>
  </si>
  <si>
    <t>Date</t>
  </si>
  <si>
    <t>CITY</t>
  </si>
  <si>
    <t>STATE</t>
  </si>
  <si>
    <t>Amount</t>
  </si>
  <si>
    <t>Rate</t>
  </si>
  <si>
    <t>MO</t>
  </si>
  <si>
    <t>Forsyth</t>
  </si>
  <si>
    <t>Adrian Clinic, LLC</t>
  </si>
  <si>
    <t>Agape Primary Care, Inc.</t>
  </si>
  <si>
    <t>A Plus Family Clinic</t>
  </si>
  <si>
    <t>Portageville</t>
  </si>
  <si>
    <t>Ava</t>
  </si>
  <si>
    <t>Cape Girardeau</t>
  </si>
  <si>
    <t>Kennett</t>
  </si>
  <si>
    <t>Bethany Medical RHC</t>
  </si>
  <si>
    <t>Birch Tree</t>
  </si>
  <si>
    <t>Bolivar Medical Center, Inc.</t>
  </si>
  <si>
    <t>Bridges Medical Services of Sparta</t>
  </si>
  <si>
    <t>Sparta</t>
  </si>
  <si>
    <t>Burton Creek Medical Clinic</t>
  </si>
  <si>
    <t>West Plains</t>
  </si>
  <si>
    <t>Canton</t>
  </si>
  <si>
    <t>Caruthersville Clinic</t>
  </si>
  <si>
    <t>Caruthersville</t>
  </si>
  <si>
    <t>Caruthersville Clinic - Hayti</t>
  </si>
  <si>
    <t>Centralia Family Health Clinic</t>
  </si>
  <si>
    <t>Centralia</t>
  </si>
  <si>
    <t>Chaffee Medical Clinic</t>
  </si>
  <si>
    <t>Chands Medical Office</t>
  </si>
  <si>
    <t>Farmington</t>
  </si>
  <si>
    <t>Christopher R Montgomery MD</t>
  </si>
  <si>
    <t>Poplar Bluff</t>
  </si>
  <si>
    <t>Fredericktown</t>
  </si>
  <si>
    <t>Warrenton</t>
  </si>
  <si>
    <t>Convenient Care Clinic</t>
  </si>
  <si>
    <t>Conway Family Clinic, Inc.</t>
  </si>
  <si>
    <t>Conway</t>
  </si>
  <si>
    <t>Country Corner Family Medical Center</t>
  </si>
  <si>
    <t>Mt. Vernon</t>
  </si>
  <si>
    <t>Lebanon</t>
  </si>
  <si>
    <t>Charles W. Cunningham, D.O., LLC</t>
  </si>
  <si>
    <t>Salem</t>
  </si>
  <si>
    <t>Dale Family Medical Clinic</t>
  </si>
  <si>
    <t>Dale Family Medicine</t>
  </si>
  <si>
    <t>Dekalb Health Services</t>
  </si>
  <si>
    <t>Desoto Family Practice</t>
  </si>
  <si>
    <t>Desoto</t>
  </si>
  <si>
    <t>Dixon</t>
  </si>
  <si>
    <t>Doctors Inn Clinics, LLC</t>
  </si>
  <si>
    <t>Eldon Clinic  (The)</t>
  </si>
  <si>
    <t>Essex Urgent Care</t>
  </si>
  <si>
    <t>Family And Occupational Medicine of Monett</t>
  </si>
  <si>
    <t>Family Health Associates, PC</t>
  </si>
  <si>
    <t>Family Health Care-Houston</t>
  </si>
  <si>
    <t>Family Health Care-Mountain Grove</t>
  </si>
  <si>
    <t>Mountain Grove</t>
  </si>
  <si>
    <t>El Dorado Springs</t>
  </si>
  <si>
    <t>Branson West</t>
  </si>
  <si>
    <t>Family Practice and Obstetrics of Monett</t>
  </si>
  <si>
    <t>Family Practice of Ray County</t>
  </si>
  <si>
    <t>Richmond</t>
  </si>
  <si>
    <t>Matthews</t>
  </si>
  <si>
    <t>Family Walk In Clinic of Mountain Grove</t>
  </si>
  <si>
    <t>Ferguson Medical Group Rural Health Clinic, Inc.</t>
  </si>
  <si>
    <t>Sikeston</t>
  </si>
  <si>
    <t>East Prairie</t>
  </si>
  <si>
    <t>First Choice Healthcare, PC</t>
  </si>
  <si>
    <t>Fordland Clinic, Inc.</t>
  </si>
  <si>
    <t>Forest City Family Practice</t>
  </si>
  <si>
    <t>St James</t>
  </si>
  <si>
    <t>Gideon Rural Health Clinic</t>
  </si>
  <si>
    <t>Gilbert D Smith MD</t>
  </si>
  <si>
    <t>Troy</t>
  </si>
  <si>
    <t>Glennon Care Pediatrics at Warrenton</t>
  </si>
  <si>
    <t>Green Hills Medical Clinic</t>
  </si>
  <si>
    <t>Hartville Medical Center, PC</t>
  </si>
  <si>
    <t>Haven Health Care</t>
  </si>
  <si>
    <t>Hayti Medical Clinic, Inc.</t>
  </si>
  <si>
    <t>Healthcare for Women, Inc.</t>
  </si>
  <si>
    <t>Cuba</t>
  </si>
  <si>
    <t>Potosi</t>
  </si>
  <si>
    <t>Cassville</t>
  </si>
  <si>
    <t>Higginsville Rural Health Clinic</t>
  </si>
  <si>
    <t>High Pointe Healthcare</t>
  </si>
  <si>
    <t>Scott City</t>
  </si>
  <si>
    <t>Branson</t>
  </si>
  <si>
    <t>Joseph E. Pehlman, MD PC</t>
  </si>
  <si>
    <t>Joseph William Stafford, Jr.</t>
  </si>
  <si>
    <t>Kennett Pediatrics and Adolescent Medicine</t>
  </si>
  <si>
    <t>Kneibert Clinic LLC</t>
  </si>
  <si>
    <t>Kneibert Clinic LLC - North</t>
  </si>
  <si>
    <t>Lancaster Clinic</t>
  </si>
  <si>
    <t>Lewistown Rural Health Clinic</t>
  </si>
  <si>
    <t>Lewistown</t>
  </si>
  <si>
    <t>Managed Care, Inc.</t>
  </si>
  <si>
    <t>Mansfield Clinic</t>
  </si>
  <si>
    <t>Mansfield</t>
  </si>
  <si>
    <t>Marshfield Family Clinic</t>
  </si>
  <si>
    <t>Medical Center (The)</t>
  </si>
  <si>
    <t>Medical Clinic of Willow Springs</t>
  </si>
  <si>
    <t xml:space="preserve">Willow Springs </t>
  </si>
  <si>
    <t>Moberly</t>
  </si>
  <si>
    <t>Medstop One, Inc.</t>
  </si>
  <si>
    <t>Sullivan</t>
  </si>
  <si>
    <t>Midtown Family Medical Center</t>
  </si>
  <si>
    <t>Missouri Valley Physicians, PC</t>
  </si>
  <si>
    <t>Mountain View</t>
  </si>
  <si>
    <t>Mt. Vernon Clinic</t>
  </si>
  <si>
    <t>Nevada Medical Clinic</t>
  </si>
  <si>
    <t>Nevada</t>
  </si>
  <si>
    <t>Nixa Family Medical Walk-In Clinic</t>
  </si>
  <si>
    <t>North Missouri Family Health Center</t>
  </si>
  <si>
    <t>Ozark Health Services - Rolla Medical Group</t>
  </si>
  <si>
    <t>Rolla</t>
  </si>
  <si>
    <t>Ozark Health Services - St James</t>
  </si>
  <si>
    <t>Palmyra Clinic</t>
  </si>
  <si>
    <t>Palmyra</t>
  </si>
  <si>
    <t>Paris Family Medical Clinic</t>
  </si>
  <si>
    <t>Paris</t>
  </si>
  <si>
    <t>Patients First Health Care</t>
  </si>
  <si>
    <t>Patients First Health Care, LLC</t>
  </si>
  <si>
    <t>Bourbon</t>
  </si>
  <si>
    <t>Perry Kids Pediatrics</t>
  </si>
  <si>
    <t>Pike Medical Clinic, Inc</t>
  </si>
  <si>
    <t>Bowling Green</t>
  </si>
  <si>
    <t>Pilot Grove Rural Health Clinic</t>
  </si>
  <si>
    <t>Plattsburg Medical Clinic</t>
  </si>
  <si>
    <t>Plattsburg</t>
  </si>
  <si>
    <t>Plunkett Family Care Center LLC</t>
  </si>
  <si>
    <t>Poplar Bluff Pediatrics Associates, LLC</t>
  </si>
  <si>
    <t>Prompt Care</t>
  </si>
  <si>
    <t>Jackson</t>
  </si>
  <si>
    <t>Randolph County Health Department</t>
  </si>
  <si>
    <t>Republic Family Medical Walk-In Clinic</t>
  </si>
  <si>
    <t>Republic</t>
  </si>
  <si>
    <t>Richland</t>
  </si>
  <si>
    <t>River City Health Clinic</t>
  </si>
  <si>
    <t>Robert L. Robbins, D.O.,LLC</t>
  </si>
  <si>
    <t>Charleston</t>
  </si>
  <si>
    <t>Rolla Urgent Care, LLC</t>
  </si>
  <si>
    <t>Salem Family Health Care Inc.</t>
  </si>
  <si>
    <t>Scheidler Rural Health Clinic</t>
  </si>
  <si>
    <t>Scott City Medical Center</t>
  </si>
  <si>
    <t>Shell Knob Family Medicine</t>
  </si>
  <si>
    <t>Sikeston Urgent Care</t>
  </si>
  <si>
    <t>SJC - Cuba</t>
  </si>
  <si>
    <t>SJC - Rolla Internal Medicine</t>
  </si>
  <si>
    <t>SJC - Rolla Pediatrics</t>
  </si>
  <si>
    <t>SJC - Salem</t>
  </si>
  <si>
    <t>SJC - St. Robert</t>
  </si>
  <si>
    <t>St. Robert</t>
  </si>
  <si>
    <t>SJC - Steelville</t>
  </si>
  <si>
    <t>Steelville</t>
  </si>
  <si>
    <t>Smith Street Medical Clinic</t>
  </si>
  <si>
    <t>Sparta Health Clinic</t>
  </si>
  <si>
    <t>Summersville</t>
  </si>
  <si>
    <t>Steele Family Rural Health Clinic</t>
  </si>
  <si>
    <t>Tammy Hart, MD, PC</t>
  </si>
  <si>
    <t>Theodosia</t>
  </si>
  <si>
    <t>Thrasher, Terry L. DO</t>
  </si>
  <si>
    <t>Tinsley Medical Clinic</t>
  </si>
  <si>
    <t>Valley Medical Clinic</t>
  </si>
  <si>
    <t>Warrensburg Rural Health Clinic</t>
  </si>
  <si>
    <t>Wayne Medical Center</t>
  </si>
  <si>
    <t>Piedmont</t>
  </si>
  <si>
    <t>Wellpointe Family Medical</t>
  </si>
  <si>
    <t>Western Johnson County Medical Clinic</t>
  </si>
  <si>
    <t>White Oak Medical, Inc.</t>
  </si>
  <si>
    <t>White Oak Medical, Inc. - Crane</t>
  </si>
  <si>
    <t>Wilbers Family Care Clinic</t>
  </si>
  <si>
    <t>Montgomery City</t>
  </si>
  <si>
    <t>Willow Family Medicine</t>
  </si>
  <si>
    <t>Woods Medical Clinic</t>
  </si>
  <si>
    <t>Puxico</t>
  </si>
  <si>
    <t>Bridges Medical Services, PC</t>
  </si>
  <si>
    <t>Buffalo</t>
  </si>
  <si>
    <t>Decatur Medi Clinic</t>
  </si>
  <si>
    <t>Decatur</t>
  </si>
  <si>
    <t>AR</t>
  </si>
  <si>
    <t>043864</t>
  </si>
  <si>
    <t>Family Health Care, LLC</t>
  </si>
  <si>
    <t>Paragould</t>
  </si>
  <si>
    <t>Rector Medical Clinic</t>
  </si>
  <si>
    <t>Barry Rural Health Clinic</t>
  </si>
  <si>
    <t>Barry</t>
  </si>
  <si>
    <t>IL</t>
  </si>
  <si>
    <t>Pittsfield</t>
  </si>
  <si>
    <t>KS</t>
  </si>
  <si>
    <t>X</t>
  </si>
  <si>
    <t>Total Clinics</t>
  </si>
  <si>
    <t>Visits</t>
  </si>
  <si>
    <t>RA</t>
  </si>
  <si>
    <t xml:space="preserve">Medicaid </t>
  </si>
  <si>
    <t>FY</t>
  </si>
  <si>
    <t>Begin Date</t>
  </si>
  <si>
    <t xml:space="preserve">FY </t>
  </si>
  <si>
    <t>End Date</t>
  </si>
  <si>
    <t>Branson West Physician's Group</t>
  </si>
  <si>
    <t xml:space="preserve">Extended Health Systems </t>
  </si>
  <si>
    <t>Glennon Care Pediatrics Troy</t>
  </si>
  <si>
    <t>Haven Health Care - CHOW</t>
  </si>
  <si>
    <t xml:space="preserve">Final </t>
  </si>
  <si>
    <t>Notice</t>
  </si>
  <si>
    <t>Payout</t>
  </si>
  <si>
    <t>203 East Third Street</t>
  </si>
  <si>
    <t>105 E Quincy</t>
  </si>
  <si>
    <t>808 Hunter Avenue, Suite 4</t>
  </si>
  <si>
    <t>149 Rogers Avenue</t>
  </si>
  <si>
    <t>309 E. Hospital Road</t>
  </si>
  <si>
    <t>18598 State Hwy 13</t>
  </si>
  <si>
    <t>120 Hospital Dr, Suite 100</t>
  </si>
  <si>
    <t>904 South Pine</t>
  </si>
  <si>
    <t>107 West Eldon Street</t>
  </si>
  <si>
    <t>N/A</t>
  </si>
  <si>
    <t>Street</t>
  </si>
  <si>
    <t>Zip</t>
  </si>
  <si>
    <t>Copy to Settlements by Provider tab</t>
  </si>
  <si>
    <t>Comprehensive Family Health Care</t>
  </si>
  <si>
    <t>Benton</t>
  </si>
  <si>
    <t>735 West Main Street</t>
  </si>
  <si>
    <t>Internal Medicine Associates of SEMO</t>
  </si>
  <si>
    <t>Boone Convenient Care</t>
  </si>
  <si>
    <t>Physicians Park Urgent Care</t>
  </si>
  <si>
    <t>Physicians Park Primary Care</t>
  </si>
  <si>
    <t>902 Wollard Boulevard</t>
  </si>
  <si>
    <t>32 W. Missouri Street</t>
  </si>
  <si>
    <t>MC</t>
  </si>
  <si>
    <t>Dexter</t>
  </si>
  <si>
    <t>211 Teaco Road</t>
  </si>
  <si>
    <t>2102 Main Street</t>
  </si>
  <si>
    <t>Cape Girardeau County Rural Health Clinic</t>
  </si>
  <si>
    <t>301 Theresa Street</t>
  </si>
  <si>
    <t>Hallsville Area Family Clinic</t>
  </si>
  <si>
    <t>Family Health, Inc.</t>
  </si>
  <si>
    <t>Haven Health Care Medical Clinic</t>
  </si>
  <si>
    <t>12 Jefferson Square</t>
  </si>
  <si>
    <t>Family Preference Health Care</t>
  </si>
  <si>
    <t>Milan Family Practice Clinic</t>
  </si>
  <si>
    <t>White Oak Medical, Inc. - Cassville</t>
  </si>
  <si>
    <t>White Oak Medical - Branson West</t>
  </si>
  <si>
    <t>Convenient Healthcare</t>
  </si>
  <si>
    <t>Doctors Urgent Care of West Plains, LLC</t>
  </si>
  <si>
    <t>606 Highway 63 South, Suite A</t>
  </si>
  <si>
    <t>Vienna</t>
  </si>
  <si>
    <t>Comprehensive Family Health Care, LLC</t>
  </si>
  <si>
    <t xml:space="preserve">                                                                                                                                                                                                                                                                                                                                                                                       </t>
  </si>
  <si>
    <t>Dixon Family PracticeAnd Internal Medicine, LLC</t>
  </si>
  <si>
    <t>6996 County Road 326</t>
  </si>
  <si>
    <t>Crenshaw Family Practice Clinic, PC</t>
  </si>
  <si>
    <t>Bridges Medical Services, PC - Branson Walk-In Clinic</t>
  </si>
  <si>
    <t>120 West 16th Street</t>
  </si>
  <si>
    <t xml:space="preserve">Beyer Medical Group </t>
  </si>
  <si>
    <t>Quincy Medical Group Labelle Rural Health Affiliate</t>
  </si>
  <si>
    <t>Lakes Area Medical Clinic, LLC</t>
  </si>
  <si>
    <t>1011 South East Street</t>
  </si>
  <si>
    <t>Hannibal Clinic</t>
  </si>
  <si>
    <t>100 Medical Drive</t>
  </si>
  <si>
    <t>Hannibal</t>
  </si>
  <si>
    <t>1025 Maine Street</t>
  </si>
  <si>
    <t>Quincy</t>
  </si>
  <si>
    <t>Hannibal Clinic at Palmyra</t>
  </si>
  <si>
    <t>Pulaski Medical Clinic</t>
  </si>
  <si>
    <t>Prime Care of Ava</t>
  </si>
  <si>
    <t>Ozark OB-GYN, LLC</t>
  </si>
  <si>
    <t>Heritage Medical Clinic  (Cassville, MO Site)</t>
  </si>
  <si>
    <t>Jackson Primary Care, Inc.</t>
  </si>
  <si>
    <t>104 East Highway 60</t>
  </si>
  <si>
    <t>518 Pine Street</t>
  </si>
  <si>
    <t>Hannibal Clinic Bowling Green</t>
  </si>
  <si>
    <t>Wagner Medical Clinic</t>
  </si>
  <si>
    <t>1021 East Highway 22</t>
  </si>
  <si>
    <t>205 West 3rd Street  Suite 3</t>
  </si>
  <si>
    <t>710 Business Highway 61 South</t>
  </si>
  <si>
    <t>Holden</t>
  </si>
  <si>
    <t>2685 East Main Street, Suite A</t>
  </si>
  <si>
    <t>304 West Commercial</t>
  </si>
  <si>
    <t>816 E. Main</t>
  </si>
  <si>
    <t>3065 William St., Suite 209</t>
  </si>
  <si>
    <t>125 North Old Highway 66</t>
  </si>
  <si>
    <t xml:space="preserve">206 W. 2nd Street </t>
  </si>
  <si>
    <t>ZIP</t>
  </si>
  <si>
    <t>404 West Rolla Road</t>
  </si>
  <si>
    <t>Jackson Primary Care, LLC</t>
  </si>
  <si>
    <t>Signed</t>
  </si>
  <si>
    <t>Settlmt. Rec'd.</t>
  </si>
  <si>
    <t>Beyer Medical Group</t>
  </si>
  <si>
    <t>1102 North County Rd 700</t>
  </si>
  <si>
    <t>Quincy Medical Group - Winchester</t>
  </si>
  <si>
    <t>Winchester</t>
  </si>
  <si>
    <t>Mt Sterling</t>
  </si>
  <si>
    <t>Cape Family Medical Clinic, LLC</t>
  </si>
  <si>
    <t>Mercy Clinic - Willow Springs</t>
  </si>
  <si>
    <t>Mercy Clinic - Shell Knob</t>
  </si>
  <si>
    <t>Mercy Clinic-Birch Tree</t>
  </si>
  <si>
    <t>Mercy Clinic - Mountain Grove</t>
  </si>
  <si>
    <t>Mercy Clinic Family Medicine - Monett</t>
  </si>
  <si>
    <t>STREET ADDRESS</t>
  </si>
  <si>
    <t>P.O.  BOX</t>
  </si>
  <si>
    <t>Warsaw</t>
  </si>
  <si>
    <t>TOTAL IRHC' SPAID OUT FY'11</t>
  </si>
  <si>
    <t>Apollo Healthcare LLC.</t>
  </si>
  <si>
    <t>868 Mortimer</t>
  </si>
  <si>
    <t>Marble Hill Medical Clinic, LLC</t>
  </si>
  <si>
    <t>307 Broadway Street</t>
  </si>
  <si>
    <t>Marble Hill</t>
  </si>
  <si>
    <t>Mercy Clinic Internal Medicine &amp; Pediatrics - Lebanon</t>
  </si>
  <si>
    <t>Coxhealth Center Willow Springs</t>
  </si>
  <si>
    <t>Notices</t>
  </si>
  <si>
    <t>Final Stlmnt</t>
  </si>
  <si>
    <t>Rec'd Date</t>
  </si>
  <si>
    <t>Signed Stlmnt</t>
  </si>
  <si>
    <t>Stlmnt</t>
  </si>
  <si>
    <t>Families 1st of Desoto</t>
  </si>
  <si>
    <t>127 West Pratt Street</t>
  </si>
  <si>
    <t>Difference</t>
  </si>
  <si>
    <t>Theodosia Family Medical Clinic, LLC</t>
  </si>
  <si>
    <t>Corrected</t>
  </si>
  <si>
    <t>RA Date</t>
  </si>
  <si>
    <t xml:space="preserve">Corrected Final Settlements </t>
  </si>
  <si>
    <t>for Clinics with an Interim Rate less than the Maximum Rate</t>
  </si>
  <si>
    <t>Final Stlmt</t>
  </si>
  <si>
    <t>Notice Date</t>
  </si>
  <si>
    <t>Memo Date</t>
  </si>
  <si>
    <t>The Final Settlements for Clinics with an "na" were done correctly and did not have a corrected final settlement.  However, their original final settlement amount is pulled over to the "Corrected Final Stlmt Amount" column so this column has the correct total amount of final settlements for the CR year (used for analyses, budget and projection purposes).</t>
  </si>
  <si>
    <t>Notes</t>
  </si>
  <si>
    <t>Original</t>
  </si>
  <si>
    <t>Street Address</t>
  </si>
  <si>
    <t>State</t>
  </si>
  <si>
    <t>Apollo Healthcare LLC</t>
  </si>
  <si>
    <t/>
  </si>
  <si>
    <t>Bridges Medical Service, PC Branson Walk-In Clinic</t>
  </si>
  <si>
    <t>Dixon Family Practice and Internal Medicine, LLC</t>
  </si>
  <si>
    <t>1702 N Kingshighway</t>
  </si>
  <si>
    <t>Mercy Clinic East Communities Bourbon</t>
  </si>
  <si>
    <t>Mercy Clinic East Communities Cuba</t>
  </si>
  <si>
    <t>Mercy Clinic East Communities Sullivan</t>
  </si>
  <si>
    <t>Mercy Clinic Family Medicine-Salem</t>
  </si>
  <si>
    <t>101 West Sycamore</t>
  </si>
  <si>
    <t xml:space="preserve">Columbus </t>
  </si>
  <si>
    <t>Mercy Clinic Pediatrics-Rolla</t>
  </si>
  <si>
    <t>Mercy Clinic-Buffalo</t>
  </si>
  <si>
    <t>Mercy Clinic-El Dorado Springs</t>
  </si>
  <si>
    <t>Mercy Clinic-St James</t>
  </si>
  <si>
    <t>Mercy Clinic-St. Robert</t>
  </si>
  <si>
    <t>Mercy Clinic-Steelville</t>
  </si>
  <si>
    <t>Mercy Clinic-Summersville</t>
  </si>
  <si>
    <t>Nevada Medical Clinic LLC</t>
  </si>
  <si>
    <t>Paragould Doctors Clinic</t>
  </si>
  <si>
    <t>4000 Linwood Drive, Suite A</t>
  </si>
  <si>
    <t>Physician's Park Primary Care</t>
  </si>
  <si>
    <t>301 South BYP</t>
  </si>
  <si>
    <t>IRHC Settlments Done Incorrectly that Need to be Revised</t>
  </si>
  <si>
    <t>Original Final Settlement</t>
  </si>
  <si>
    <t>Stlmt</t>
  </si>
  <si>
    <t>Not</t>
  </si>
  <si>
    <t>&amp; Payout</t>
  </si>
  <si>
    <t>Processed</t>
  </si>
  <si>
    <t>Revised Final Settlement Already Sent</t>
  </si>
  <si>
    <t>Not Signed</t>
  </si>
  <si>
    <t>Done previously</t>
  </si>
  <si>
    <t>Did not complete the CR until Sept. so they sent the correct totals when settled.</t>
  </si>
  <si>
    <t>Full Amount</t>
  </si>
  <si>
    <t>No Signed</t>
  </si>
  <si>
    <t>Agrement</t>
  </si>
  <si>
    <t>Hamilton - Warsaw Clinic</t>
  </si>
  <si>
    <t>Meritas Health Richmond</t>
  </si>
  <si>
    <t>No.</t>
  </si>
  <si>
    <t>NPI No.</t>
  </si>
  <si>
    <t>Active Date</t>
  </si>
  <si>
    <t>City</t>
  </si>
  <si>
    <t>MO HealthNet Division (MHD)</t>
  </si>
  <si>
    <t>*</t>
  </si>
  <si>
    <t>Effective</t>
  </si>
  <si>
    <t>Termination</t>
  </si>
  <si>
    <t>Interim</t>
  </si>
  <si>
    <t>1031 Karsch Blvd</t>
  </si>
  <si>
    <t>24 North Sprigg Street, Suite 1</t>
  </si>
  <si>
    <t>301 South Newport</t>
  </si>
  <si>
    <t>108 West 15th St.</t>
  </si>
  <si>
    <t>1326 South Service Rd. West, Ste 20</t>
  </si>
  <si>
    <t>1605 Martin Springs Drive, Ste 250</t>
  </si>
  <si>
    <t>92 Main Street</t>
  </si>
  <si>
    <t>Mercy Clinic-Lebanon-Family Medicine</t>
  </si>
  <si>
    <t xml:space="preserve"> 608 City Route 66</t>
  </si>
  <si>
    <t>Quincy Medical Group Mt Sterling Affiliate</t>
  </si>
  <si>
    <t>515 Hugh Avenue</t>
  </si>
  <si>
    <t>4900 US Hwy 160, Suite 2</t>
  </si>
  <si>
    <t>2400 Lucy Lee Parkway, Suite A</t>
  </si>
  <si>
    <t>CLINIC SUMMARY</t>
  </si>
  <si>
    <t>Missouri Clinics</t>
  </si>
  <si>
    <t>Out of State Clinics</t>
  </si>
  <si>
    <t>This is the date that the rate list was posted on MHD's website.</t>
  </si>
  <si>
    <t>If a clinic terminated as an Independent RHC and became a Provider Based RHC, a (PB) will follow the date the IRHC terminated.</t>
  </si>
  <si>
    <t>Hayti</t>
  </si>
  <si>
    <t>Kahoka</t>
  </si>
  <si>
    <t>Kahoka Medical Clinic</t>
  </si>
  <si>
    <t>Atchison</t>
  </si>
  <si>
    <t>231 West Cherry Street</t>
  </si>
  <si>
    <t>805 Kentucky,  Suite One</t>
  </si>
  <si>
    <t>120 Hospital Dr., Suite 300/350</t>
  </si>
  <si>
    <t>Saint Francis Medical Center - Cape Girardeau</t>
  </si>
  <si>
    <t>Saint Francis Medical Center - Dexter</t>
  </si>
  <si>
    <t>111 E. First Street</t>
  </si>
  <si>
    <t>Quincy Medical Group Keokuk Affiliate</t>
  </si>
  <si>
    <t>1603 Morgan Street, Suite 3</t>
  </si>
  <si>
    <t>Keokuk</t>
  </si>
  <si>
    <t xml:space="preserve">Healthy Choice </t>
  </si>
  <si>
    <t>Sikeston Health Care for All LLC</t>
  </si>
  <si>
    <t>808 E Wakefield Ave, Ste B</t>
  </si>
  <si>
    <t>Five Rivers Medical Clinic</t>
  </si>
  <si>
    <t>Pocahontas</t>
  </si>
  <si>
    <t>Mercy Clinic - Columbus-Family Medicine</t>
  </si>
  <si>
    <t>FCC Primary Care Clinic</t>
  </si>
  <si>
    <t>900 State Route VV</t>
  </si>
  <si>
    <t>103 E Commercial St</t>
  </si>
  <si>
    <t>Table Rock Family Care Clinic LLC</t>
  </si>
  <si>
    <t>905 Hwy 161</t>
  </si>
  <si>
    <t>BGMG Corporation</t>
  </si>
  <si>
    <t>118 W Dallas St</t>
  </si>
  <si>
    <t>Womens Health Specialist, PC</t>
  </si>
  <si>
    <t>9138 O'Banion Street</t>
  </si>
  <si>
    <t>Quincy Medical Group Kahoka Affiliate</t>
  </si>
  <si>
    <t xml:space="preserve">216 Pittsfield Rd </t>
  </si>
  <si>
    <t>133 East Main St</t>
  </si>
  <si>
    <t>2210 Barron Road, Suite 206</t>
  </si>
  <si>
    <t>Midwest OB GYN of Missouri LLC</t>
  </si>
  <si>
    <t>Paris Clinic</t>
  </si>
  <si>
    <t>Family Medical Walk-In Clinic - Nixa</t>
  </si>
  <si>
    <t>Mercy Clinic Family Medicine -Branson West</t>
  </si>
  <si>
    <t>Mercy Clinic Family Medicine -Mountain View</t>
  </si>
  <si>
    <t>Mercy Clinic Family Medicine -Richland</t>
  </si>
  <si>
    <t>Mercy Clinic Family Medicine-Cassville</t>
  </si>
  <si>
    <t>Midwest Rural Conv. Care (Potosi Pain Solution)</t>
  </si>
  <si>
    <t>New Liberty Medical and Hospital Corp.</t>
  </si>
  <si>
    <t>Phelps Health Medical Group - Vienna</t>
  </si>
  <si>
    <t xml:space="preserve">Quincy Medical Group - Pleasant Hill </t>
  </si>
  <si>
    <t>Quincy Medical Group - Quincy</t>
  </si>
  <si>
    <t>Quincy Medical Group Pittsfield Affiliate</t>
  </si>
  <si>
    <t>Quincy Physicians and Surgeons - Canton</t>
  </si>
  <si>
    <t>Saint Francis Clinic Jackson Wellness Center</t>
  </si>
  <si>
    <t>Saint Francis Clinic Piedmont</t>
  </si>
  <si>
    <t>Saint Francis Clinic Scott City</t>
  </si>
  <si>
    <t>Saint Francis Clinic Sikeston</t>
  </si>
  <si>
    <t>Saint Francis Medical Center - Jackson</t>
  </si>
  <si>
    <t>SSM Health Cardinal Glennon Pediatrics Troy</t>
  </si>
  <si>
    <t xml:space="preserve">132 Professional Parkway </t>
  </si>
  <si>
    <t>SSM Health Cardinal Glennon Pediatrics Warrenton</t>
  </si>
  <si>
    <t>WTMG Primary Care Caruthersville</t>
  </si>
  <si>
    <t>Saint Francis Clinic - Charleston</t>
  </si>
  <si>
    <t>Saint Francis Clinic- East Prairie</t>
  </si>
  <si>
    <t>Mosaic Family Care Bedford</t>
  </si>
  <si>
    <t>408 Dodge St</t>
  </si>
  <si>
    <t>Bedford</t>
  </si>
  <si>
    <t>IA</t>
  </si>
  <si>
    <t>Saint Francis Medical Center - Farmington</t>
  </si>
  <si>
    <t>515 Maple Valley Dr</t>
  </si>
  <si>
    <t>Girard Medical Center of Uniontown</t>
  </si>
  <si>
    <t>Provider Name</t>
  </si>
  <si>
    <t>TN</t>
  </si>
  <si>
    <t>WT Medical Assocaites</t>
  </si>
  <si>
    <t>1720 Woodlawn Ave, Ste 1</t>
  </si>
  <si>
    <t>Dyersburg</t>
  </si>
  <si>
    <t>This rate changed since the prior posting, except the January 1 rates which are updated for all providers each year.</t>
  </si>
  <si>
    <t>Current</t>
  </si>
  <si>
    <t>Prior</t>
  </si>
  <si>
    <t>P.O. Box 1839</t>
  </si>
  <si>
    <t>216 W Main St.</t>
  </si>
  <si>
    <t>Steele</t>
  </si>
  <si>
    <t>Midwest Medical Practioners LLC</t>
  </si>
  <si>
    <t>120 Boyd St</t>
  </si>
  <si>
    <t>De Soto</t>
  </si>
  <si>
    <t>Hospital District No. 1 of Crawford Count</t>
  </si>
  <si>
    <t>Fort Scott</t>
  </si>
  <si>
    <t>CY 2024 Interim Rate</t>
  </si>
  <si>
    <t>Ozark Rural Healthcare</t>
  </si>
  <si>
    <t>1003 Hauck Dr</t>
  </si>
  <si>
    <t>Gideon</t>
  </si>
  <si>
    <t>401 5Th St  </t>
  </si>
  <si>
    <t xml:space="preserve">Uniontown </t>
  </si>
  <si>
    <t>McPherson Medical and Diagnostics dba Steele Family Clinic</t>
  </si>
  <si>
    <t>Independent Rural Health Clinic (IRHC) Medicaid Interim Rates *</t>
  </si>
  <si>
    <t>P.O Box 104240</t>
  </si>
  <si>
    <t>Jefferson City</t>
  </si>
  <si>
    <t>JCMG Division (Mo Valley Physicians)</t>
  </si>
  <si>
    <t>Holden Family Care LLC</t>
  </si>
  <si>
    <t>612 East 10th St</t>
  </si>
  <si>
    <t>Family Preference Health Care Clinic (Compassionate Care Llc)</t>
  </si>
  <si>
    <t>Po Box 358</t>
  </si>
  <si>
    <t>Doctors Health Group Inc</t>
  </si>
  <si>
    <t>425 W Jackson St</t>
  </si>
  <si>
    <t>Piggot</t>
  </si>
  <si>
    <t>256 State Hwy Y</t>
  </si>
  <si>
    <t>1440 State Hwy 248, Suite O</t>
  </si>
  <si>
    <t>1100 E Outer Rd S</t>
  </si>
  <si>
    <t>346 N Main St</t>
  </si>
  <si>
    <t>2018 Hwy 67 S</t>
  </si>
  <si>
    <t>109 S Main St</t>
  </si>
  <si>
    <t>900 S Adams</t>
  </si>
  <si>
    <t>102 E Marion St</t>
  </si>
  <si>
    <t>225 Physician's Park, Suite 400</t>
  </si>
  <si>
    <t>420 Piedmont Ave</t>
  </si>
  <si>
    <t>320 N Madison St</t>
  </si>
  <si>
    <t>400 W Clay Avenue</t>
  </si>
  <si>
    <t>24 Southtowne Dr</t>
  </si>
  <si>
    <t xml:space="preserve">120 W Lincoln St </t>
  </si>
  <si>
    <t>281 US Hwy 60 W</t>
  </si>
  <si>
    <t>1060 S Bishop Ave</t>
  </si>
  <si>
    <t>1212 Saint Francis Dr</t>
  </si>
  <si>
    <t>545 Broadridge Dr</t>
  </si>
  <si>
    <t>112 W Commercial St</t>
  </si>
  <si>
    <t>320 N Lincoln St</t>
  </si>
  <si>
    <t>2130 E Jackson Blvd</t>
  </si>
  <si>
    <t>100 E Outer Rd</t>
  </si>
  <si>
    <t>1012 N Main St</t>
  </si>
  <si>
    <t>250 S Hickman</t>
  </si>
  <si>
    <t>800 E Highway 248, Ste 2F</t>
  </si>
  <si>
    <t>A&amp;M Medical &amp; Diagnostics</t>
  </si>
  <si>
    <t>304 Teaco Road, Ste A</t>
  </si>
  <si>
    <t>CY 2025 Interim Rate</t>
  </si>
  <si>
    <t>Tminor@fourrivers.org</t>
  </si>
  <si>
    <t>Amberwell Eighth Street Clinic</t>
  </si>
  <si>
    <t>Amberwell Horton Clinic</t>
  </si>
  <si>
    <t>Amberwell Lansing Clinic</t>
  </si>
  <si>
    <t>Amberwell Primary Care</t>
  </si>
  <si>
    <t>801 Atchinson St</t>
  </si>
  <si>
    <t>1903 Euclid Ave</t>
  </si>
  <si>
    <t>Horton</t>
  </si>
  <si>
    <t>Lansing</t>
  </si>
  <si>
    <t>1004 Progress Dr, Ste 180</t>
  </si>
  <si>
    <t>810 Ravenhill Dr</t>
  </si>
  <si>
    <t>Amberwell Troy Clinic</t>
  </si>
  <si>
    <t>311 W Locust St</t>
  </si>
  <si>
    <t>7/24/2023 PB</t>
  </si>
  <si>
    <r>
      <t xml:space="preserve">Maximum Medicare Rate
01/01/2024 = </t>
    </r>
    <r>
      <rPr>
        <b/>
        <sz val="11"/>
        <rFont val="Calibri"/>
        <family val="2"/>
        <scheme val="minor"/>
      </rPr>
      <t xml:space="preserve">$139.00
</t>
    </r>
    <r>
      <rPr>
        <b/>
        <sz val="11"/>
        <color theme="1"/>
        <rFont val="Calibri"/>
        <family val="2"/>
        <scheme val="minor"/>
      </rPr>
      <t xml:space="preserve"> Posted 12/27/2023</t>
    </r>
    <r>
      <rPr>
        <b/>
        <sz val="11"/>
        <rFont val="Calibri"/>
        <family val="2"/>
        <scheme val="minor"/>
      </rPr>
      <t xml:space="preserve"> </t>
    </r>
    <r>
      <rPr>
        <b/>
        <vertAlign val="superscript"/>
        <sz val="11"/>
        <rFont val="Calibri"/>
        <family val="2"/>
        <scheme val="minor"/>
      </rPr>
      <t xml:space="preserve"> 1</t>
    </r>
  </si>
  <si>
    <r>
      <t xml:space="preserve">Maximum Medicare Rate
01/01/2025 = </t>
    </r>
    <r>
      <rPr>
        <b/>
        <sz val="11"/>
        <rFont val="Calibri"/>
        <family val="2"/>
        <scheme val="minor"/>
      </rPr>
      <t xml:space="preserve">$152.00
Posted 01/30/2025 </t>
    </r>
    <r>
      <rPr>
        <b/>
        <vertAlign val="superscript"/>
        <sz val="11"/>
        <rFont val="Calibri"/>
        <family val="2"/>
        <scheme val="minor"/>
      </rPr>
      <t xml:space="preserve"> 1</t>
    </r>
  </si>
  <si>
    <t>Parkland Health Center</t>
  </si>
  <si>
    <t>1106 Hazel Ln</t>
  </si>
  <si>
    <t>Hayti Medical &amp; Diagnostic</t>
  </si>
  <si>
    <t>223 S Third St</t>
  </si>
  <si>
    <t>2340 Katy Lane</t>
  </si>
  <si>
    <t>12/19/2024 PB</t>
  </si>
  <si>
    <t>10/26/2024 PB</t>
  </si>
  <si>
    <t>8/5/2024 PB</t>
  </si>
  <si>
    <t>Boone Physician Services LLC</t>
  </si>
  <si>
    <t>606 E Spring St</t>
  </si>
  <si>
    <t>Boonville</t>
  </si>
  <si>
    <t>600 Medical Park Dr</t>
  </si>
  <si>
    <t>Mexico</t>
  </si>
  <si>
    <t>300 N Morley St, Ste A</t>
  </si>
  <si>
    <t>CY 2026 Interim Rate</t>
  </si>
  <si>
    <t>8/18/2024 PB</t>
  </si>
  <si>
    <t>2/7/2023 PB</t>
  </si>
  <si>
    <r>
      <t xml:space="preserve">Maximum Medicare Rate
01/01/2025 = </t>
    </r>
    <r>
      <rPr>
        <b/>
        <sz val="11"/>
        <rFont val="Calibri"/>
        <family val="2"/>
        <scheme val="minor"/>
      </rPr>
      <t xml:space="preserve">$152.00
Posted 07/14/2025 </t>
    </r>
    <r>
      <rPr>
        <b/>
        <vertAlign val="superscript"/>
        <sz val="11"/>
        <rFont val="Calibri"/>
        <family val="2"/>
        <scheme val="minor"/>
      </rPr>
      <t xml:space="preserve"> 1</t>
    </r>
  </si>
  <si>
    <t xml:space="preserve">868 Mortimer St. </t>
  </si>
  <si>
    <t>Berry</t>
  </si>
  <si>
    <t>722 N State Highway 47 #B</t>
  </si>
  <si>
    <t>100 N. Main</t>
  </si>
  <si>
    <t>McPherson Medical and Diagnostics/Gideon Medical Clinic</t>
  </si>
  <si>
    <t>l</t>
  </si>
  <si>
    <t>103 N Old Wilderness Rd</t>
  </si>
  <si>
    <t>Nixa</t>
  </si>
  <si>
    <t>This Rate List contains the Interim Rate MHD will reimburse IRHCs for dates of service beginning with the effective date noted in each set of columns.  The information contained in this report is current as of the date of the report and is true and accurate to the best of MHD's knowledge.  
Date of Report:  12/17/2025</t>
  </si>
  <si>
    <r>
      <t xml:space="preserve">Maximum Medicare Rate
01/01/2026 = </t>
    </r>
    <r>
      <rPr>
        <b/>
        <sz val="11"/>
        <rFont val="Calibri"/>
        <family val="2"/>
        <scheme val="minor"/>
      </rPr>
      <t xml:space="preserve">$165.00
Posted 12/19/2025 </t>
    </r>
    <r>
      <rPr>
        <b/>
        <vertAlign val="superscript"/>
        <sz val="11"/>
        <rFont val="Calibri"/>
        <family val="2"/>
        <scheme val="minor"/>
      </rPr>
      <t xml:space="preserve"> 1</t>
    </r>
  </si>
  <si>
    <t>1/1/2025 PB</t>
  </si>
  <si>
    <t>7/5/2023 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</si>
</sst>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m/d;@"/>
    <numFmt numFmtId="165" formatCode="mm/dd/yy;@"/>
    <numFmt numFmtId="166" formatCode="m/d/yy;@"/>
    <numFmt numFmtId="167" formatCode="&quot;$&quot;#,##0"/>
    <numFmt numFmtId="168" formatCode="&quot;$&quot;#,##0.00"/>
    <numFmt numFmtId="169" formatCode="_(&quot;$&quot;* #,##0.00_);_(&quot;$&quot;* \(#,##0.00\);_(&quot;$&quot;* &quot;-&quot;_);_(@_)"/>
    <numFmt numFmtId="170" formatCode="_(* #,##0_);_(* \(#,##0\);_(* &quot;-&quot;??_);_(@_)"/>
  </numFmts>
  <fonts count="53"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b/>
      <sz val="10"/>
      <color theme="1"/>
      <name val="Calibri"/>
      <family val="2"/>
      <scheme val="minor"/>
    </font>
    <font>
      <b/>
      <sz val="11"/>
      <name val="Calibri"/>
      <family val="2"/>
      <scheme val="minor"/>
    </font>
    <font>
      <sz val="11"/>
      <name val="Calibri"/>
      <family val="2"/>
      <scheme val="minor"/>
    </font>
    <font>
      <sz val="11"/>
      <color rgb="FFFF0000"/>
      <name val="Calibri"/>
      <family val="2"/>
      <scheme val="minor"/>
    </font>
    <font>
      <sz val="11"/>
      <color indexed="12"/>
      <name val="Calibri"/>
      <family val="2"/>
      <scheme val="minor"/>
    </font>
    <font>
      <b/>
      <sz val="11"/>
      <color indexed="12"/>
      <name val="Calibri"/>
      <family val="2"/>
      <scheme val="minor"/>
    </font>
    <font>
      <sz val="8"/>
      <color indexed="81"/>
      <name val="Tahoma"/>
      <family val="2"/>
    </font>
    <font>
      <b/>
      <sz val="8"/>
      <color indexed="81"/>
      <name val="Tahoma"/>
      <family val="2"/>
    </font>
    <font>
      <b/>
      <sz val="14"/>
      <color theme="1"/>
      <name val="Calibri"/>
      <family val="2"/>
      <scheme val="minor"/>
    </font>
    <font>
      <sz val="8"/>
      <color theme="1"/>
      <name val="Calibri"/>
      <family val="2"/>
      <scheme val="minor"/>
    </font>
    <font>
      <sz val="9"/>
      <color theme="1"/>
      <name val="Calibri"/>
      <family val="2"/>
      <scheme val="minor"/>
    </font>
    <font>
      <sz val="8"/>
      <name val="Calibri"/>
      <family val="2"/>
      <scheme val="minor"/>
    </font>
    <font>
      <sz val="11"/>
      <color theme="0"/>
      <name val="Calibri"/>
      <family val="2"/>
      <scheme val="minor"/>
    </font>
    <font>
      <sz val="11"/>
      <color rgb="FFCC3300"/>
      <name val="Calibri"/>
      <family val="2"/>
      <scheme val="minor"/>
    </font>
    <font>
      <sz val="9"/>
      <color indexed="81"/>
      <name val="Tahoma"/>
      <family val="2"/>
    </font>
    <font>
      <b/>
      <sz val="9"/>
      <color indexed="81"/>
      <name val="Tahoma"/>
      <family val="2"/>
    </font>
    <font>
      <b/>
      <sz val="18"/>
      <color theme="3"/>
      <name val="Cambria"/>
      <family val="2"/>
      <scheme val="major"/>
    </font>
    <font>
      <sz val="11"/>
      <color rgb="FF0000F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2"/>
      <name val="Arial"/>
      <family val="2"/>
    </font>
    <font>
      <b/>
      <sz val="18"/>
      <name val="Arial"/>
      <family val="2"/>
    </font>
    <font>
      <sz val="10"/>
      <color theme="1"/>
      <name val="Tahoma"/>
      <family val="2"/>
    </font>
    <font>
      <u/>
      <sz val="11"/>
      <color theme="10"/>
      <name val="Calibri"/>
      <family val="2"/>
    </font>
    <font>
      <strike/>
      <sz val="11"/>
      <color theme="1"/>
      <name val="Calibri"/>
      <family val="2"/>
      <scheme val="minor"/>
    </font>
    <font>
      <sz val="10"/>
      <name val="Arial"/>
      <family val="2"/>
    </font>
    <font>
      <sz val="9"/>
      <color rgb="FF0000FF"/>
      <name val="Calibri"/>
      <family val="2"/>
      <scheme val="minor"/>
    </font>
    <font>
      <sz val="9"/>
      <color rgb="FFFF0000"/>
      <name val="Calibri"/>
      <family val="2"/>
      <scheme val="minor"/>
    </font>
    <font>
      <sz val="11"/>
      <color rgb="FF3366FF"/>
      <name val="Calibri"/>
      <family val="2"/>
      <scheme val="minor"/>
    </font>
    <font>
      <strike/>
      <sz val="11"/>
      <name val="Calibri"/>
      <family val="2"/>
      <scheme val="minor"/>
    </font>
    <font>
      <b/>
      <sz val="9"/>
      <name val="Calibri"/>
      <family val="2"/>
      <scheme val="minor"/>
    </font>
    <font>
      <sz val="9"/>
      <name val="Calibri"/>
      <family val="2"/>
      <scheme val="minor"/>
    </font>
    <font>
      <b/>
      <sz val="16"/>
      <name val="Calibri"/>
      <family val="2"/>
      <scheme val="minor"/>
    </font>
    <font>
      <b/>
      <sz val="12"/>
      <name val="Calibri"/>
      <family val="2"/>
      <scheme val="minor"/>
    </font>
    <font>
      <b/>
      <vertAlign val="superscript"/>
      <sz val="11"/>
      <name val="Calibri"/>
      <family val="2"/>
      <scheme val="minor"/>
    </font>
    <font>
      <vertAlign val="superscript"/>
      <sz val="11"/>
      <name val="Calibri"/>
      <family val="2"/>
      <scheme val="minor"/>
    </font>
    <font>
      <u/>
      <sz val="11"/>
      <color theme="10"/>
      <name val="Calibri"/>
      <family val="2"/>
      <scheme val="minor"/>
    </font>
  </fonts>
  <fills count="44">
    <fill>
      <patternFill patternType="none"/>
    </fill>
    <fill>
      <patternFill patternType="gray125"/>
    </fill>
    <fill>
      <patternFill patternType="solid">
        <fgColor rgb="FFFFC000"/>
        <bgColor indexed="64"/>
      </patternFill>
    </fill>
    <fill>
      <patternFill patternType="solid">
        <fgColor rgb="FFFF99FF"/>
        <bgColor indexed="64"/>
      </patternFill>
    </fill>
    <fill>
      <patternFill patternType="solid">
        <fgColor rgb="FFFF66FF"/>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rgb="FFFF99FF"/>
        <bgColor indexed="9"/>
      </patternFill>
    </fill>
    <fill>
      <patternFill patternType="solid">
        <fgColor rgb="FFFFCCFF"/>
        <bgColor indexed="64"/>
      </patternFill>
    </fill>
    <fill>
      <patternFill patternType="solid">
        <fgColor rgb="FFBFBFBF"/>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style="medium">
        <color indexed="64"/>
      </left>
      <right style="medium">
        <color indexed="64"/>
      </right>
      <top/>
      <bottom style="medium">
        <color indexed="64"/>
      </bottom>
      <diagonal/>
    </border>
    <border>
      <left style="thin">
        <color indexed="0"/>
      </left>
      <right/>
      <top style="thin">
        <color indexed="0"/>
      </top>
      <bottom style="thin">
        <color indexed="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0"/>
      </top>
      <bottom/>
      <diagonal/>
    </border>
    <border>
      <left style="thin">
        <color indexed="64"/>
      </left>
      <right/>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s>
  <cellStyleXfs count="130">
    <xf numFmtId="0" fontId="0" fillId="0" borderId="0"/>
    <xf numFmtId="14"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alignment vertical="top"/>
    </xf>
    <xf numFmtId="4" fontId="1" fillId="0" borderId="0" applyFont="0" applyFill="0" applyBorder="0" applyAlignment="0" applyProtection="0"/>
    <xf numFmtId="7" fontId="1" fillId="0" borderId="0" applyFont="0" applyFill="0" applyBorder="0" applyAlignment="0" applyProtection="0"/>
    <xf numFmtId="5"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0" fontId="37" fillId="0" borderId="0" applyNumberFormat="0" applyFont="0" applyFill="0" applyAlignment="0" applyProtection="0"/>
    <xf numFmtId="0" fontId="36" fillId="0" borderId="0" applyNumberFormat="0" applyFont="0" applyFill="0" applyAlignment="0" applyProtection="0"/>
    <xf numFmtId="0" fontId="1" fillId="0" borderId="0">
      <alignment vertical="top"/>
    </xf>
    <xf numFmtId="0" fontId="38" fillId="0" borderId="0"/>
    <xf numFmtId="0" fontId="1" fillId="0" borderId="0">
      <alignment vertical="top"/>
    </xf>
    <xf numFmtId="10" fontId="1" fillId="0" borderId="0" applyFont="0" applyFill="0" applyBorder="0" applyAlignment="0" applyProtection="0"/>
    <xf numFmtId="0" fontId="1" fillId="0" borderId="37" applyNumberFormat="0" applyFont="0" applyBorder="0" applyAlignment="0" applyProtection="0"/>
    <xf numFmtId="0" fontId="1" fillId="0" borderId="0">
      <alignment vertical="top"/>
    </xf>
    <xf numFmtId="0" fontId="1" fillId="0" borderId="0">
      <alignment vertical="top"/>
    </xf>
    <xf numFmtId="0" fontId="1" fillId="0" borderId="0">
      <alignment vertical="top"/>
    </xf>
    <xf numFmtId="0" fontId="2" fillId="0" borderId="0"/>
    <xf numFmtId="0" fontId="2" fillId="0" borderId="0"/>
    <xf numFmtId="0" fontId="2" fillId="0" borderId="0"/>
    <xf numFmtId="0" fontId="1" fillId="0" borderId="0"/>
    <xf numFmtId="44" fontId="2" fillId="0" borderId="0" applyFont="0" applyFill="0" applyBorder="0" applyAlignment="0" applyProtection="0"/>
    <xf numFmtId="0" fontId="24" fillId="0" borderId="28" applyNumberFormat="0" applyFill="0" applyAlignment="0" applyProtection="0"/>
    <xf numFmtId="0" fontId="25" fillId="0" borderId="29" applyNumberFormat="0" applyFill="0" applyAlignment="0" applyProtection="0"/>
    <xf numFmtId="0" fontId="26" fillId="0" borderId="30"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1" borderId="31" applyNumberFormat="0" applyAlignment="0" applyProtection="0"/>
    <xf numFmtId="0" fontId="31" fillId="12" borderId="32" applyNumberFormat="0" applyAlignment="0" applyProtection="0"/>
    <xf numFmtId="0" fontId="32" fillId="12" borderId="31" applyNumberFormat="0" applyAlignment="0" applyProtection="0"/>
    <xf numFmtId="0" fontId="33" fillId="0" borderId="33" applyNumberFormat="0" applyFill="0" applyAlignment="0" applyProtection="0"/>
    <xf numFmtId="0" fontId="34" fillId="13" borderId="34" applyNumberFormat="0" applyAlignment="0" applyProtection="0"/>
    <xf numFmtId="0" fontId="9" fillId="0" borderId="0" applyNumberFormat="0" applyFill="0" applyBorder="0" applyAlignment="0" applyProtection="0"/>
    <xf numFmtId="0" fontId="2" fillId="14" borderId="35" applyNumberFormat="0" applyFont="0" applyAlignment="0" applyProtection="0"/>
    <xf numFmtId="0" fontId="35" fillId="0" borderId="0" applyNumberFormat="0" applyFill="0" applyBorder="0" applyAlignment="0" applyProtection="0"/>
    <xf numFmtId="0" fontId="3" fillId="0" borderId="36" applyNumberFormat="0" applyFill="0" applyAlignment="0" applyProtection="0"/>
    <xf numFmtId="0" fontId="1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8" fillId="38" borderId="0" applyNumberFormat="0" applyBorder="0" applyAlignment="0" applyProtection="0"/>
    <xf numFmtId="0" fontId="39"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14" fontId="1" fillId="0" borderId="0" applyFont="0" applyFill="0" applyBorder="0" applyAlignment="0" applyProtection="0"/>
    <xf numFmtId="43" fontId="2" fillId="0" borderId="0" applyFont="0" applyFill="0" applyBorder="0" applyAlignment="0" applyProtection="0"/>
    <xf numFmtId="0" fontId="41" fillId="0" borderId="0">
      <alignment vertical="top"/>
    </xf>
    <xf numFmtId="0" fontId="2" fillId="0" borderId="0"/>
    <xf numFmtId="0" fontId="1" fillId="0" borderId="0">
      <alignment vertical="top"/>
    </xf>
    <xf numFmtId="3" fontId="1" fillId="0" borderId="0" applyFont="0" applyFill="0" applyBorder="0" applyAlignment="0" applyProtection="0"/>
    <xf numFmtId="2" fontId="1" fillId="0" borderId="0" applyFont="0" applyFill="0" applyBorder="0" applyAlignment="0" applyProtection="0"/>
    <xf numFmtId="0" fontId="1" fillId="0" borderId="0">
      <alignment vertical="top"/>
    </xf>
    <xf numFmtId="0" fontId="37" fillId="0" borderId="0" applyNumberFormat="0" applyFont="0" applyFill="0" applyAlignment="0" applyProtection="0"/>
    <xf numFmtId="0" fontId="36" fillId="0" borderId="0" applyNumberFormat="0" applyFont="0" applyFill="0" applyAlignment="0" applyProtection="0"/>
    <xf numFmtId="0" fontId="38" fillId="0" borderId="0"/>
    <xf numFmtId="0" fontId="2" fillId="0" borderId="0"/>
    <xf numFmtId="0" fontId="37" fillId="0" borderId="0" applyNumberFormat="0" applyFont="0" applyFill="0" applyAlignment="0" applyProtection="0"/>
    <xf numFmtId="0" fontId="36" fillId="0" borderId="0" applyNumberFormat="0" applyFont="0" applyFill="0" applyAlignment="0" applyProtection="0"/>
    <xf numFmtId="10" fontId="1" fillId="0" borderId="0" applyFont="0" applyFill="0" applyBorder="0" applyAlignment="0" applyProtection="0"/>
    <xf numFmtId="0" fontId="1" fillId="0" borderId="37" applyNumberFormat="0" applyFont="0" applyBorder="0" applyAlignment="0" applyProtection="0"/>
    <xf numFmtId="0" fontId="2" fillId="0" borderId="0"/>
    <xf numFmtId="0" fontId="38" fillId="0" borderId="0"/>
    <xf numFmtId="43" fontId="2" fillId="0" borderId="0" applyFont="0" applyFill="0" applyBorder="0" applyAlignment="0" applyProtection="0"/>
    <xf numFmtId="0" fontId="1" fillId="0" borderId="0">
      <alignment vertical="top"/>
    </xf>
    <xf numFmtId="0" fontId="1" fillId="0" borderId="0">
      <alignment vertical="top"/>
    </xf>
    <xf numFmtId="9" fontId="2" fillId="0" borderId="0" applyFont="0" applyFill="0" applyBorder="0" applyAlignment="0" applyProtection="0"/>
    <xf numFmtId="0" fontId="1" fillId="0" borderId="0"/>
    <xf numFmtId="0" fontId="24" fillId="0" borderId="28" applyNumberFormat="0" applyFill="0" applyAlignment="0" applyProtection="0"/>
    <xf numFmtId="0" fontId="25" fillId="0" borderId="29" applyNumberFormat="0" applyFill="0" applyAlignment="0" applyProtection="0"/>
    <xf numFmtId="0" fontId="3" fillId="0" borderId="36" applyNumberFormat="0" applyFill="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14" borderId="35"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 fillId="0" borderId="0">
      <alignment vertical="top"/>
    </xf>
    <xf numFmtId="0" fontId="1" fillId="0" borderId="0">
      <alignment vertical="top"/>
    </xf>
    <xf numFmtId="0" fontId="2" fillId="0" borderId="0"/>
    <xf numFmtId="0" fontId="2" fillId="0" borderId="0"/>
    <xf numFmtId="0" fontId="52" fillId="0" borderId="0" applyNumberFormat="0" applyFill="0" applyBorder="0" applyAlignment="0" applyProtection="0"/>
  </cellStyleXfs>
  <cellXfs count="297">
    <xf numFmtId="0" fontId="0" fillId="0" borderId="0" xfId="0"/>
    <xf numFmtId="0" fontId="4" fillId="0" borderId="0" xfId="0" applyFont="1" applyFill="1" applyAlignment="1"/>
    <xf numFmtId="165" fontId="0" fillId="0" borderId="0" xfId="0" applyNumberFormat="1" applyFont="1" applyFill="1" applyBorder="1" applyAlignment="1">
      <alignment horizontal="center"/>
    </xf>
    <xf numFmtId="0" fontId="0" fillId="0" borderId="0" xfId="0" applyFont="1" applyFill="1" applyBorder="1" applyAlignment="1">
      <alignment horizontal="center"/>
    </xf>
    <xf numFmtId="0" fontId="0" fillId="0" borderId="0" xfId="0" applyFont="1" applyFill="1" applyBorder="1" applyAlignment="1"/>
    <xf numFmtId="3" fontId="0" fillId="0" borderId="0" xfId="0" applyNumberFormat="1" applyFont="1" applyFill="1" applyBorder="1" applyAlignment="1">
      <alignment horizontal="center"/>
    </xf>
    <xf numFmtId="0" fontId="7" fillId="0" borderId="0" xfId="0" applyFont="1" applyFill="1" applyBorder="1" applyAlignment="1"/>
    <xf numFmtId="0" fontId="8" fillId="0" borderId="0" xfId="0" applyFont="1" applyFill="1" applyBorder="1" applyAlignment="1"/>
    <xf numFmtId="0" fontId="3" fillId="0" borderId="0" xfId="0" applyFont="1" applyFill="1" applyBorder="1" applyAlignment="1">
      <alignment horizontal="center"/>
    </xf>
    <xf numFmtId="0" fontId="0" fillId="0" borderId="17" xfId="0" applyFont="1" applyFill="1" applyBorder="1" applyAlignment="1">
      <alignment horizontal="center"/>
    </xf>
    <xf numFmtId="0" fontId="9" fillId="0" borderId="0" xfId="0" applyFont="1" applyFill="1" applyBorder="1" applyAlignment="1"/>
    <xf numFmtId="165" fontId="10" fillId="0" borderId="4" xfId="0" applyNumberFormat="1" applyFont="1" applyFill="1" applyBorder="1" applyAlignment="1">
      <alignment horizontal="center"/>
    </xf>
    <xf numFmtId="0" fontId="0" fillId="0" borderId="0" xfId="0" applyFill="1" applyBorder="1" applyAlignment="1"/>
    <xf numFmtId="0" fontId="0" fillId="0" borderId="0" xfId="0" applyFill="1" applyBorder="1" applyAlignment="1" applyProtection="1">
      <protection locked="0"/>
    </xf>
    <xf numFmtId="165" fontId="8" fillId="0" borderId="17" xfId="0" applyNumberFormat="1" applyFont="1" applyFill="1" applyBorder="1" applyAlignment="1">
      <alignment horizontal="center"/>
    </xf>
    <xf numFmtId="0" fontId="0" fillId="0" borderId="17" xfId="0" applyFont="1" applyFill="1" applyBorder="1" applyAlignment="1"/>
    <xf numFmtId="165" fontId="0" fillId="0" borderId="17" xfId="0" applyNumberFormat="1" applyFont="1" applyFill="1" applyBorder="1" applyAlignment="1">
      <alignment horizontal="center"/>
    </xf>
    <xf numFmtId="0" fontId="0" fillId="0" borderId="17" xfId="0" applyFont="1" applyFill="1" applyBorder="1" applyAlignment="1" applyProtection="1">
      <alignment horizontal="center"/>
      <protection locked="0"/>
    </xf>
    <xf numFmtId="0" fontId="0" fillId="0" borderId="17" xfId="0" applyFont="1" applyFill="1" applyBorder="1" applyAlignment="1" applyProtection="1">
      <protection locked="0"/>
    </xf>
    <xf numFmtId="0" fontId="0" fillId="0" borderId="17" xfId="0" applyFill="1" applyBorder="1" applyAlignment="1" applyProtection="1">
      <protection locked="0"/>
    </xf>
    <xf numFmtId="0" fontId="8" fillId="0" borderId="17" xfId="0" applyFont="1" applyFill="1" applyBorder="1" applyAlignment="1" applyProtection="1">
      <protection locked="0"/>
    </xf>
    <xf numFmtId="166" fontId="0" fillId="0" borderId="17" xfId="0" applyNumberFormat="1" applyFont="1" applyFill="1" applyBorder="1" applyAlignment="1">
      <alignment horizontal="center"/>
    </xf>
    <xf numFmtId="0" fontId="0" fillId="0" borderId="17" xfId="0" applyFont="1" applyFill="1" applyBorder="1" applyAlignment="1">
      <alignment horizontal="left"/>
    </xf>
    <xf numFmtId="38" fontId="0" fillId="0" borderId="17" xfId="0" applyNumberFormat="1" applyFont="1" applyFill="1" applyBorder="1" applyAlignment="1">
      <alignment horizontal="center"/>
    </xf>
    <xf numFmtId="9" fontId="0" fillId="0" borderId="17" xfId="0" applyNumberFormat="1" applyFont="1" applyFill="1" applyBorder="1" applyAlignment="1">
      <alignment horizontal="center"/>
    </xf>
    <xf numFmtId="0" fontId="0" fillId="0" borderId="0" xfId="0" applyFill="1" applyAlignment="1"/>
    <xf numFmtId="0" fontId="0" fillId="0" borderId="17" xfId="0" applyFill="1" applyBorder="1" applyAlignment="1"/>
    <xf numFmtId="5" fontId="0" fillId="0" borderId="17" xfId="0" applyNumberFormat="1" applyFont="1" applyFill="1" applyBorder="1" applyAlignment="1">
      <alignment horizontal="center"/>
    </xf>
    <xf numFmtId="0" fontId="8" fillId="0" borderId="0" xfId="0" applyFont="1" applyFill="1" applyAlignment="1"/>
    <xf numFmtId="0" fontId="3" fillId="0" borderId="1" xfId="0" applyFont="1" applyFill="1" applyBorder="1" applyAlignment="1"/>
    <xf numFmtId="165" fontId="11" fillId="0" borderId="1" xfId="0" applyNumberFormat="1" applyFont="1" applyFill="1" applyBorder="1" applyAlignment="1">
      <alignment horizontal="center"/>
    </xf>
    <xf numFmtId="0" fontId="3" fillId="0" borderId="4" xfId="0" applyFont="1" applyFill="1" applyBorder="1" applyAlignment="1">
      <alignment horizontal="center"/>
    </xf>
    <xf numFmtId="165" fontId="11" fillId="0" borderId="4" xfId="0" applyNumberFormat="1" applyFont="1" applyFill="1" applyBorder="1" applyAlignment="1">
      <alignment horizontal="center"/>
    </xf>
    <xf numFmtId="0" fontId="11" fillId="2" borderId="4" xfId="0" applyFont="1" applyFill="1" applyBorder="1" applyAlignment="1">
      <alignment horizontal="center"/>
    </xf>
    <xf numFmtId="0" fontId="3" fillId="0" borderId="16" xfId="0" applyFont="1" applyFill="1" applyBorder="1" applyAlignment="1">
      <alignment horizontal="center"/>
    </xf>
    <xf numFmtId="0" fontId="0" fillId="0" borderId="0" xfId="0" applyFont="1" applyFill="1" applyAlignment="1" applyProtection="1">
      <alignment horizontal="center"/>
      <protection locked="0"/>
    </xf>
    <xf numFmtId="0" fontId="0" fillId="3" borderId="17" xfId="0" applyFont="1" applyFill="1" applyBorder="1" applyAlignment="1">
      <alignment horizontal="center"/>
    </xf>
    <xf numFmtId="0" fontId="0" fillId="3" borderId="17" xfId="0" applyFont="1" applyFill="1" applyBorder="1" applyAlignment="1" applyProtection="1">
      <alignment horizontal="center"/>
      <protection locked="0"/>
    </xf>
    <xf numFmtId="165" fontId="11" fillId="2" borderId="4" xfId="0" applyNumberFormat="1" applyFont="1" applyFill="1" applyBorder="1" applyAlignment="1">
      <alignment horizontal="center"/>
    </xf>
    <xf numFmtId="165" fontId="11" fillId="2" borderId="6" xfId="0" applyNumberFormat="1" applyFont="1" applyFill="1" applyBorder="1" applyAlignment="1">
      <alignment horizontal="center"/>
    </xf>
    <xf numFmtId="0" fontId="0" fillId="0" borderId="0" xfId="0" applyFont="1" applyFill="1" applyBorder="1" applyAlignment="1" applyProtection="1">
      <protection locked="0"/>
    </xf>
    <xf numFmtId="0" fontId="0" fillId="0" borderId="18" xfId="0" applyFont="1" applyFill="1" applyBorder="1" applyAlignment="1" applyProtection="1">
      <protection locked="0"/>
    </xf>
    <xf numFmtId="0" fontId="0" fillId="4" borderId="17" xfId="0" applyFont="1" applyFill="1" applyBorder="1" applyAlignment="1" applyProtection="1">
      <alignment horizontal="center"/>
      <protection locked="0"/>
    </xf>
    <xf numFmtId="0" fontId="0" fillId="4" borderId="17" xfId="0" applyFont="1" applyFill="1" applyBorder="1" applyAlignment="1">
      <alignment horizontal="center"/>
    </xf>
    <xf numFmtId="0" fontId="0" fillId="0" borderId="18" xfId="0" applyFill="1" applyBorder="1" applyAlignment="1" applyProtection="1">
      <protection locked="0"/>
    </xf>
    <xf numFmtId="40" fontId="0" fillId="0" borderId="0" xfId="0" applyNumberFormat="1" applyFont="1" applyFill="1" applyBorder="1" applyAlignment="1"/>
    <xf numFmtId="38" fontId="0" fillId="0" borderId="18" xfId="0" applyNumberFormat="1" applyFont="1" applyFill="1" applyBorder="1" applyAlignment="1">
      <alignment horizontal="center"/>
    </xf>
    <xf numFmtId="165" fontId="0" fillId="5" borderId="17" xfId="0" applyNumberFormat="1" applyFont="1" applyFill="1" applyBorder="1" applyAlignment="1"/>
    <xf numFmtId="0" fontId="3" fillId="0" borderId="0" xfId="0" applyFont="1"/>
    <xf numFmtId="1" fontId="15" fillId="0" borderId="0" xfId="0" applyNumberFormat="1" applyFont="1" applyFill="1" applyBorder="1" applyAlignment="1">
      <alignment horizontal="center"/>
    </xf>
    <xf numFmtId="0" fontId="3" fillId="0" borderId="5" xfId="0" applyFont="1" applyFill="1" applyBorder="1" applyAlignment="1">
      <alignment horizontal="center"/>
    </xf>
    <xf numFmtId="0" fontId="0" fillId="0" borderId="17" xfId="0" applyNumberFormat="1" applyFont="1" applyFill="1" applyBorder="1" applyAlignment="1" applyProtection="1">
      <alignment horizontal="center"/>
      <protection locked="0"/>
    </xf>
    <xf numFmtId="0" fontId="0" fillId="0" borderId="17" xfId="0" applyNumberFormat="1" applyFont="1" applyFill="1" applyBorder="1" applyAlignment="1">
      <alignment horizontal="center"/>
    </xf>
    <xf numFmtId="0" fontId="0" fillId="0" borderId="18" xfId="0" applyNumberFormat="1" applyFont="1" applyFill="1" applyBorder="1" applyAlignment="1" applyProtection="1">
      <protection locked="0"/>
    </xf>
    <xf numFmtId="3" fontId="11" fillId="2" borderId="4" xfId="0" applyNumberFormat="1" applyFont="1" applyFill="1" applyBorder="1" applyAlignment="1">
      <alignment horizontal="center"/>
    </xf>
    <xf numFmtId="38" fontId="0" fillId="0" borderId="0" xfId="0" applyNumberFormat="1" applyFont="1" applyFill="1" applyBorder="1" applyAlignment="1">
      <alignment horizontal="center"/>
    </xf>
    <xf numFmtId="9" fontId="0" fillId="0" borderId="17" xfId="0" applyNumberFormat="1" applyFill="1" applyBorder="1" applyAlignment="1">
      <alignment horizontal="center"/>
    </xf>
    <xf numFmtId="40" fontId="0" fillId="0" borderId="15" xfId="0" applyNumberFormat="1" applyFont="1" applyFill="1" applyBorder="1" applyAlignment="1">
      <alignment horizontal="center"/>
    </xf>
    <xf numFmtId="0" fontId="0" fillId="0" borderId="0" xfId="0" applyFill="1"/>
    <xf numFmtId="169" fontId="19" fillId="0" borderId="0" xfId="0" applyNumberFormat="1" applyFont="1" applyFill="1" applyBorder="1" applyAlignment="1">
      <alignment horizontal="center"/>
    </xf>
    <xf numFmtId="169" fontId="8" fillId="0" borderId="0" xfId="0" applyNumberFormat="1" applyFont="1" applyFill="1" applyBorder="1" applyAlignment="1">
      <alignment horizontal="center"/>
    </xf>
    <xf numFmtId="38" fontId="0" fillId="0" borderId="15" xfId="0" applyNumberFormat="1" applyFont="1" applyFill="1" applyBorder="1" applyAlignment="1">
      <alignment horizontal="center"/>
    </xf>
    <xf numFmtId="0" fontId="0" fillId="0" borderId="0" xfId="0" applyFill="1" applyBorder="1"/>
    <xf numFmtId="165" fontId="8" fillId="0" borderId="0" xfId="0" applyNumberFormat="1" applyFont="1" applyFill="1" applyBorder="1" applyAlignment="1">
      <alignment horizontal="center"/>
    </xf>
    <xf numFmtId="3" fontId="8" fillId="0" borderId="0" xfId="0" applyNumberFormat="1" applyFont="1" applyFill="1" applyBorder="1" applyAlignment="1">
      <alignment horizontal="center"/>
    </xf>
    <xf numFmtId="42" fontId="8" fillId="0" borderId="0" xfId="0" applyNumberFormat="1" applyFont="1" applyFill="1" applyBorder="1" applyAlignment="1">
      <alignment horizontal="center"/>
    </xf>
    <xf numFmtId="168" fontId="8" fillId="0" borderId="0" xfId="0" applyNumberFormat="1" applyFont="1" applyFill="1" applyBorder="1" applyAlignment="1">
      <alignment horizontal="center"/>
    </xf>
    <xf numFmtId="170" fontId="8" fillId="0" borderId="0" xfId="2" applyNumberFormat="1" applyFont="1" applyFill="1" applyBorder="1" applyAlignment="1">
      <alignment horizontal="center"/>
    </xf>
    <xf numFmtId="5" fontId="8" fillId="0" borderId="0" xfId="0" applyNumberFormat="1" applyFont="1" applyFill="1" applyBorder="1" applyAlignment="1">
      <alignment horizontal="center"/>
    </xf>
    <xf numFmtId="40" fontId="0" fillId="0" borderId="0" xfId="0" applyNumberFormat="1" applyFont="1" applyFill="1" applyBorder="1" applyAlignment="1">
      <alignment horizontal="center"/>
    </xf>
    <xf numFmtId="40" fontId="0" fillId="0" borderId="0" xfId="0" applyNumberFormat="1" applyFill="1" applyBorder="1" applyAlignment="1">
      <alignment horizontal="center"/>
    </xf>
    <xf numFmtId="167" fontId="8" fillId="0" borderId="0" xfId="0" applyNumberFormat="1" applyFont="1" applyFill="1" applyBorder="1" applyAlignment="1">
      <alignment horizontal="right"/>
    </xf>
    <xf numFmtId="7" fontId="0" fillId="0" borderId="0" xfId="0" applyNumberFormat="1" applyFont="1" applyFill="1" applyBorder="1" applyAlignment="1">
      <alignment horizontal="right"/>
    </xf>
    <xf numFmtId="7" fontId="0" fillId="0" borderId="0" xfId="0" applyNumberFormat="1" applyFont="1" applyFill="1" applyBorder="1" applyAlignment="1">
      <alignment horizontal="center"/>
    </xf>
    <xf numFmtId="7" fontId="0" fillId="0" borderId="0" xfId="0" applyNumberFormat="1" applyFill="1" applyBorder="1" applyAlignment="1">
      <alignment horizontal="right"/>
    </xf>
    <xf numFmtId="5" fontId="8" fillId="0" borderId="18" xfId="0" applyNumberFormat="1" applyFont="1" applyFill="1" applyBorder="1" applyAlignment="1">
      <alignment horizontal="center"/>
    </xf>
    <xf numFmtId="5" fontId="0" fillId="0" borderId="18" xfId="0" applyNumberFormat="1" applyFont="1" applyFill="1" applyBorder="1" applyAlignment="1">
      <alignment horizontal="center"/>
    </xf>
    <xf numFmtId="1" fontId="8" fillId="0" borderId="17" xfId="0" applyNumberFormat="1" applyFont="1" applyFill="1" applyBorder="1" applyAlignment="1">
      <alignment horizontal="center"/>
    </xf>
    <xf numFmtId="38" fontId="0" fillId="0" borderId="15" xfId="0" applyNumberFormat="1" applyFill="1" applyBorder="1" applyAlignment="1">
      <alignment horizontal="center"/>
    </xf>
    <xf numFmtId="0" fontId="14" fillId="0" borderId="0" xfId="0" applyFont="1" applyFill="1" applyBorder="1"/>
    <xf numFmtId="5" fontId="14" fillId="0" borderId="27" xfId="0" applyNumberFormat="1" applyFont="1" applyFill="1" applyBorder="1"/>
    <xf numFmtId="0" fontId="0" fillId="2" borderId="17" xfId="0" applyFont="1" applyFill="1" applyBorder="1" applyAlignment="1">
      <alignment horizontal="center"/>
    </xf>
    <xf numFmtId="42" fontId="11" fillId="2" borderId="4" xfId="0" applyNumberFormat="1" applyFont="1" applyFill="1" applyBorder="1" applyAlignment="1">
      <alignment horizontal="center"/>
    </xf>
    <xf numFmtId="42" fontId="0" fillId="0" borderId="0" xfId="0" applyNumberFormat="1" applyFont="1" applyFill="1" applyBorder="1" applyAlignment="1">
      <alignment horizontal="center"/>
    </xf>
    <xf numFmtId="6" fontId="0" fillId="0" borderId="17" xfId="0" applyNumberFormat="1" applyFont="1" applyFill="1" applyBorder="1" applyAlignment="1">
      <alignment horizontal="center"/>
    </xf>
    <xf numFmtId="0" fontId="0" fillId="0" borderId="0" xfId="0" applyAlignment="1"/>
    <xf numFmtId="0" fontId="6" fillId="0" borderId="0" xfId="0" applyFont="1" applyFill="1" applyBorder="1" applyAlignment="1">
      <alignment horizontal="center"/>
    </xf>
    <xf numFmtId="0" fontId="6" fillId="0" borderId="8" xfId="0" applyFont="1" applyFill="1" applyBorder="1" applyAlignment="1">
      <alignment horizontal="center"/>
    </xf>
    <xf numFmtId="164" fontId="0" fillId="0" borderId="0" xfId="0" applyNumberFormat="1" applyFill="1" applyBorder="1" applyAlignment="1">
      <alignment horizontal="left"/>
    </xf>
    <xf numFmtId="0" fontId="0" fillId="0" borderId="0" xfId="0" applyBorder="1"/>
    <xf numFmtId="0" fontId="0" fillId="0" borderId="0" xfId="0" applyFont="1" applyFill="1" applyBorder="1" applyAlignment="1" applyProtection="1">
      <alignment horizontal="left"/>
      <protection locked="0"/>
    </xf>
    <xf numFmtId="166" fontId="0" fillId="0" borderId="0" xfId="0" applyNumberFormat="1" applyFill="1" applyBorder="1" applyAlignment="1">
      <alignment horizontal="center"/>
    </xf>
    <xf numFmtId="5" fontId="0" fillId="0" borderId="0" xfId="0" applyNumberFormat="1" applyFont="1" applyFill="1" applyBorder="1" applyAlignment="1">
      <alignment horizontal="center"/>
    </xf>
    <xf numFmtId="165" fontId="3" fillId="0" borderId="0" xfId="0" applyNumberFormat="1" applyFont="1" applyFill="1" applyBorder="1" applyAlignment="1">
      <alignment horizontal="center"/>
    </xf>
    <xf numFmtId="165" fontId="10" fillId="0" borderId="16" xfId="0" applyNumberFormat="1" applyFont="1" applyFill="1" applyBorder="1" applyAlignment="1">
      <alignment horizontal="center"/>
    </xf>
    <xf numFmtId="0" fontId="23" fillId="0" borderId="17" xfId="0" applyFont="1" applyFill="1" applyBorder="1" applyAlignment="1" applyProtection="1">
      <protection locked="0"/>
    </xf>
    <xf numFmtId="165" fontId="23" fillId="0" borderId="17" xfId="0" applyNumberFormat="1" applyFont="1" applyFill="1" applyBorder="1" applyAlignment="1">
      <alignment horizontal="center"/>
    </xf>
    <xf numFmtId="42" fontId="23" fillId="0" borderId="17" xfId="0" applyNumberFormat="1" applyFont="1" applyFill="1" applyBorder="1" applyAlignment="1">
      <alignment horizontal="center"/>
    </xf>
    <xf numFmtId="0" fontId="23" fillId="0" borderId="17" xfId="0" applyFont="1" applyFill="1" applyBorder="1" applyAlignment="1"/>
    <xf numFmtId="165" fontId="23" fillId="0" borderId="17" xfId="0" applyNumberFormat="1" applyFont="1" applyFill="1" applyBorder="1" applyAlignment="1"/>
    <xf numFmtId="6" fontId="23" fillId="0" borderId="17" xfId="0" applyNumberFormat="1" applyFont="1" applyFill="1" applyBorder="1" applyAlignment="1">
      <alignment horizontal="center"/>
    </xf>
    <xf numFmtId="0" fontId="23" fillId="0" borderId="18" xfId="0" applyNumberFormat="1" applyFont="1" applyFill="1" applyBorder="1" applyAlignment="1" applyProtection="1">
      <protection locked="0"/>
    </xf>
    <xf numFmtId="0" fontId="23" fillId="0" borderId="18" xfId="0" applyFont="1" applyFill="1" applyBorder="1" applyAlignment="1" applyProtection="1">
      <protection locked="0"/>
    </xf>
    <xf numFmtId="0" fontId="23" fillId="0" borderId="24" xfId="0" applyFont="1" applyFill="1" applyBorder="1" applyAlignment="1" applyProtection="1">
      <protection locked="0"/>
    </xf>
    <xf numFmtId="166" fontId="23" fillId="0" borderId="17" xfId="0" applyNumberFormat="1" applyFont="1" applyFill="1" applyBorder="1" applyAlignment="1">
      <alignment horizontal="center"/>
    </xf>
    <xf numFmtId="5" fontId="23" fillId="0" borderId="17" xfId="0" applyNumberFormat="1" applyFont="1" applyFill="1" applyBorder="1" applyAlignment="1">
      <alignment horizontal="center"/>
    </xf>
    <xf numFmtId="0" fontId="11" fillId="0" borderId="5" xfId="0" applyFont="1" applyFill="1" applyBorder="1" applyAlignment="1">
      <alignment horizontal="center"/>
    </xf>
    <xf numFmtId="42" fontId="11" fillId="2" borderId="16" xfId="0" applyNumberFormat="1" applyFont="1" applyFill="1" applyBorder="1" applyAlignment="1">
      <alignment horizontal="center"/>
    </xf>
    <xf numFmtId="14" fontId="0" fillId="0" borderId="17" xfId="0" applyNumberFormat="1" applyFont="1" applyFill="1" applyBorder="1" applyAlignment="1" applyProtection="1">
      <protection locked="0"/>
    </xf>
    <xf numFmtId="168" fontId="0" fillId="0" borderId="17" xfId="0" applyNumberFormat="1" applyFont="1" applyFill="1" applyBorder="1" applyAlignment="1" applyProtection="1">
      <protection locked="0"/>
    </xf>
    <xf numFmtId="0" fontId="0" fillId="3" borderId="17" xfId="0" applyNumberFormat="1" applyFont="1" applyFill="1" applyBorder="1" applyAlignment="1" applyProtection="1">
      <alignment horizontal="center"/>
      <protection locked="0"/>
    </xf>
    <xf numFmtId="0" fontId="0" fillId="3" borderId="17" xfId="0" applyNumberFormat="1" applyFont="1" applyFill="1" applyBorder="1" applyAlignment="1">
      <alignment horizontal="center"/>
    </xf>
    <xf numFmtId="8" fontId="0" fillId="0" borderId="17" xfId="0" applyNumberFormat="1" applyFont="1" applyFill="1" applyBorder="1" applyAlignment="1" applyProtection="1">
      <protection locked="0"/>
    </xf>
    <xf numFmtId="0" fontId="0" fillId="40" borderId="17" xfId="0" applyFont="1" applyFill="1" applyBorder="1" applyAlignment="1">
      <alignment horizontal="center"/>
    </xf>
    <xf numFmtId="0" fontId="23" fillId="4" borderId="17" xfId="0" applyFont="1" applyFill="1" applyBorder="1" applyAlignment="1" applyProtection="1">
      <alignment horizontal="center"/>
      <protection locked="0"/>
    </xf>
    <xf numFmtId="0" fontId="23" fillId="4" borderId="17" xfId="0" applyFont="1" applyFill="1" applyBorder="1" applyAlignment="1">
      <alignment horizontal="center"/>
    </xf>
    <xf numFmtId="0" fontId="23" fillId="4" borderId="17" xfId="0" applyNumberFormat="1" applyFont="1" applyFill="1" applyBorder="1" applyAlignment="1" applyProtection="1">
      <alignment horizontal="center"/>
      <protection locked="0"/>
    </xf>
    <xf numFmtId="0" fontId="23" fillId="4" borderId="22" xfId="0" applyFont="1" applyFill="1" applyBorder="1" applyAlignment="1" applyProtection="1">
      <alignment horizontal="center"/>
      <protection locked="0"/>
    </xf>
    <xf numFmtId="0" fontId="8" fillId="4" borderId="17" xfId="0" applyFont="1" applyFill="1" applyBorder="1" applyAlignment="1" applyProtection="1">
      <alignment horizontal="center"/>
      <protection locked="0"/>
    </xf>
    <xf numFmtId="165" fontId="11" fillId="0" borderId="0" xfId="0" applyNumberFormat="1" applyFont="1" applyFill="1" applyBorder="1" applyAlignment="1">
      <alignment horizontal="center"/>
    </xf>
    <xf numFmtId="0" fontId="0" fillId="0" borderId="7" xfId="0" applyBorder="1"/>
    <xf numFmtId="0" fontId="3" fillId="0" borderId="38" xfId="0" applyFont="1" applyFill="1" applyBorder="1" applyAlignment="1">
      <alignment horizontal="center"/>
    </xf>
    <xf numFmtId="165" fontId="3" fillId="0" borderId="7" xfId="0" applyNumberFormat="1" applyFont="1" applyFill="1" applyBorder="1" applyAlignment="1">
      <alignment horizontal="center"/>
    </xf>
    <xf numFmtId="0" fontId="3" fillId="0" borderId="7" xfId="0" applyFont="1" applyFill="1" applyBorder="1" applyAlignment="1">
      <alignment horizontal="left"/>
    </xf>
    <xf numFmtId="0" fontId="3" fillId="0" borderId="7" xfId="0" applyFont="1" applyFill="1" applyBorder="1" applyAlignment="1">
      <alignment horizontal="center"/>
    </xf>
    <xf numFmtId="165" fontId="11" fillId="2" borderId="16" xfId="0" applyNumberFormat="1" applyFont="1" applyFill="1" applyBorder="1" applyAlignment="1">
      <alignment horizontal="center"/>
    </xf>
    <xf numFmtId="0" fontId="43" fillId="0" borderId="0" xfId="0" applyFont="1" applyAlignment="1">
      <alignment horizontal="center"/>
    </xf>
    <xf numFmtId="0" fontId="0" fillId="0" borderId="18" xfId="0" applyBorder="1" applyAlignment="1">
      <alignment horizontal="centerContinuous"/>
    </xf>
    <xf numFmtId="0" fontId="0" fillId="0" borderId="19" xfId="0" applyBorder="1" applyAlignment="1">
      <alignment horizontal="centerContinuous"/>
    </xf>
    <xf numFmtId="0" fontId="0" fillId="0" borderId="15" xfId="0" applyBorder="1" applyAlignment="1">
      <alignment horizontal="centerContinuous"/>
    </xf>
    <xf numFmtId="165" fontId="11" fillId="0" borderId="16" xfId="0" applyNumberFormat="1" applyFont="1" applyFill="1" applyBorder="1" applyAlignment="1">
      <alignment horizontal="center"/>
    </xf>
    <xf numFmtId="165" fontId="11" fillId="0" borderId="1" xfId="0" applyNumberFormat="1" applyFont="1" applyFill="1" applyBorder="1" applyAlignment="1"/>
    <xf numFmtId="42" fontId="11" fillId="0" borderId="0" xfId="0" applyNumberFormat="1" applyFont="1" applyFill="1" applyBorder="1" applyAlignment="1">
      <alignment horizontal="center"/>
    </xf>
    <xf numFmtId="0" fontId="6" fillId="0" borderId="10" xfId="0" applyFont="1" applyFill="1" applyBorder="1" applyAlignment="1">
      <alignment horizontal="centerContinuous" wrapText="1"/>
    </xf>
    <xf numFmtId="0" fontId="6" fillId="0" borderId="11" xfId="0" applyFont="1" applyFill="1" applyBorder="1" applyAlignment="1">
      <alignment horizontal="centerContinuous" wrapText="1"/>
    </xf>
    <xf numFmtId="0" fontId="6" fillId="0" borderId="12" xfId="0" applyFont="1" applyFill="1" applyBorder="1" applyAlignment="1">
      <alignment horizontal="centerContinuous" wrapText="1"/>
    </xf>
    <xf numFmtId="0" fontId="6" fillId="0" borderId="20" xfId="0" applyFont="1" applyFill="1" applyBorder="1" applyAlignment="1">
      <alignment horizontal="centerContinuous" wrapText="1"/>
    </xf>
    <xf numFmtId="0" fontId="6" fillId="0" borderId="8" xfId="0" applyFont="1" applyFill="1" applyBorder="1" applyAlignment="1">
      <alignment horizontal="centerContinuous" wrapText="1"/>
    </xf>
    <xf numFmtId="0" fontId="6" fillId="0" borderId="21" xfId="0" applyFont="1" applyFill="1" applyBorder="1" applyAlignment="1">
      <alignment horizontal="centerContinuous" wrapText="1"/>
    </xf>
    <xf numFmtId="0" fontId="43" fillId="41" borderId="0" xfId="0" applyFont="1" applyFill="1" applyAlignment="1">
      <alignment horizontal="center"/>
    </xf>
    <xf numFmtId="7" fontId="0" fillId="0" borderId="17" xfId="0" applyNumberFormat="1" applyFont="1" applyFill="1" applyBorder="1" applyAlignment="1" applyProtection="1">
      <protection locked="0"/>
    </xf>
    <xf numFmtId="0" fontId="0" fillId="0" borderId="19" xfId="0" applyFont="1" applyFill="1" applyBorder="1" applyAlignment="1" applyProtection="1">
      <alignment horizontal="center"/>
      <protection locked="0"/>
    </xf>
    <xf numFmtId="0" fontId="0" fillId="0" borderId="19" xfId="0" applyFont="1" applyFill="1" applyBorder="1" applyAlignment="1" applyProtection="1">
      <protection locked="0"/>
    </xf>
    <xf numFmtId="14" fontId="0" fillId="0" borderId="19" xfId="0" applyNumberFormat="1" applyFont="1" applyFill="1" applyBorder="1" applyAlignment="1" applyProtection="1">
      <protection locked="0"/>
    </xf>
    <xf numFmtId="0" fontId="44" fillId="0" borderId="17" xfId="0" applyFont="1" applyFill="1" applyBorder="1" applyAlignment="1" applyProtection="1">
      <protection locked="0"/>
    </xf>
    <xf numFmtId="165" fontId="0" fillId="0" borderId="0" xfId="0" applyNumberFormat="1" applyFont="1" applyFill="1" applyBorder="1" applyAlignment="1">
      <alignment horizontal="center"/>
    </xf>
    <xf numFmtId="0" fontId="0" fillId="0" borderId="0" xfId="0" applyFont="1" applyFill="1" applyBorder="1" applyAlignment="1"/>
    <xf numFmtId="0" fontId="0" fillId="0" borderId="17" xfId="0" applyFont="1" applyFill="1" applyBorder="1" applyAlignment="1">
      <alignment horizontal="center"/>
    </xf>
    <xf numFmtId="0" fontId="0" fillId="0" borderId="17" xfId="0" applyFont="1" applyFill="1" applyBorder="1" applyAlignment="1" applyProtection="1">
      <alignment horizontal="center"/>
      <protection locked="0"/>
    </xf>
    <xf numFmtId="0" fontId="0" fillId="0" borderId="17" xfId="0" applyFont="1" applyFill="1" applyBorder="1" applyAlignment="1" applyProtection="1">
      <protection locked="0"/>
    </xf>
    <xf numFmtId="0" fontId="11" fillId="0" borderId="5" xfId="0" applyFont="1" applyFill="1" applyBorder="1" applyAlignment="1">
      <alignment horizontal="center"/>
    </xf>
    <xf numFmtId="0" fontId="3" fillId="0" borderId="0" xfId="0" applyFont="1" applyFill="1" applyBorder="1" applyAlignment="1">
      <alignment horizontal="left"/>
    </xf>
    <xf numFmtId="165" fontId="11" fillId="0" borderId="17" xfId="0" applyNumberFormat="1" applyFont="1" applyFill="1" applyBorder="1" applyAlignment="1">
      <alignment horizontal="center"/>
    </xf>
    <xf numFmtId="0" fontId="11" fillId="2" borderId="16" xfId="0" applyFont="1" applyFill="1" applyBorder="1" applyAlignment="1">
      <alignment horizontal="center"/>
    </xf>
    <xf numFmtId="3" fontId="11" fillId="2" borderId="16" xfId="0" applyNumberFormat="1" applyFont="1" applyFill="1" applyBorder="1" applyAlignment="1">
      <alignment horizontal="center"/>
    </xf>
    <xf numFmtId="167" fontId="8" fillId="0" borderId="17" xfId="0" applyNumberFormat="1" applyFont="1" applyFill="1" applyBorder="1" applyAlignment="1">
      <alignment horizontal="right"/>
    </xf>
    <xf numFmtId="167" fontId="0" fillId="0" borderId="17" xfId="0" applyNumberFormat="1" applyFont="1" applyFill="1" applyBorder="1" applyAlignment="1" applyProtection="1">
      <protection locked="0"/>
    </xf>
    <xf numFmtId="3" fontId="0" fillId="0" borderId="17" xfId="0" applyNumberFormat="1" applyFont="1" applyFill="1" applyBorder="1" applyAlignment="1" applyProtection="1">
      <protection locked="0"/>
    </xf>
    <xf numFmtId="0" fontId="40" fillId="0" borderId="17" xfId="0" applyFont="1" applyFill="1" applyBorder="1" applyAlignment="1" applyProtection="1">
      <alignment horizontal="center"/>
      <protection locked="0"/>
    </xf>
    <xf numFmtId="0" fontId="40" fillId="0" borderId="17" xfId="0" applyFont="1" applyFill="1" applyBorder="1" applyAlignment="1" applyProtection="1">
      <protection locked="0"/>
    </xf>
    <xf numFmtId="14" fontId="40" fillId="0" borderId="17" xfId="0" applyNumberFormat="1" applyFont="1" applyFill="1" applyBorder="1" applyAlignment="1" applyProtection="1">
      <protection locked="0"/>
    </xf>
    <xf numFmtId="168" fontId="40" fillId="0" borderId="17" xfId="0" applyNumberFormat="1" applyFont="1" applyFill="1" applyBorder="1" applyAlignment="1" applyProtection="1">
      <protection locked="0"/>
    </xf>
    <xf numFmtId="167" fontId="40" fillId="0" borderId="17" xfId="0" applyNumberFormat="1" applyFont="1" applyFill="1" applyBorder="1" applyAlignment="1" applyProtection="1">
      <protection locked="0"/>
    </xf>
    <xf numFmtId="3" fontId="40" fillId="0" borderId="17" xfId="0" applyNumberFormat="1" applyFont="1" applyFill="1" applyBorder="1" applyAlignment="1" applyProtection="1">
      <protection locked="0"/>
    </xf>
    <xf numFmtId="167" fontId="45" fillId="0" borderId="17" xfId="0" applyNumberFormat="1" applyFont="1" applyFill="1" applyBorder="1" applyAlignment="1">
      <alignment horizontal="right"/>
    </xf>
    <xf numFmtId="14" fontId="0" fillId="0" borderId="17" xfId="0" applyNumberFormat="1" applyFont="1" applyFill="1" applyBorder="1" applyAlignment="1" applyProtection="1">
      <alignment horizontal="right"/>
      <protection locked="0"/>
    </xf>
    <xf numFmtId="0" fontId="0" fillId="39" borderId="17" xfId="0" applyFont="1" applyFill="1" applyBorder="1" applyAlignment="1" applyProtection="1">
      <protection locked="0"/>
    </xf>
    <xf numFmtId="0" fontId="0" fillId="39" borderId="17" xfId="0" applyFont="1" applyFill="1" applyBorder="1" applyAlignment="1">
      <alignment horizontal="left"/>
    </xf>
    <xf numFmtId="167" fontId="45" fillId="0" borderId="0" xfId="0" applyNumberFormat="1" applyFont="1" applyFill="1" applyBorder="1" applyAlignment="1">
      <alignment horizontal="right"/>
    </xf>
    <xf numFmtId="0" fontId="0" fillId="0" borderId="17" xfId="0" applyFont="1" applyBorder="1"/>
    <xf numFmtId="0" fontId="0" fillId="0" borderId="0" xfId="0"/>
    <xf numFmtId="165" fontId="10" fillId="0" borderId="4" xfId="0" applyNumberFormat="1" applyFont="1" applyFill="1" applyBorder="1" applyAlignment="1">
      <alignment horizontal="center"/>
    </xf>
    <xf numFmtId="0" fontId="0" fillId="0" borderId="17" xfId="0" applyFont="1" applyFill="1" applyBorder="1" applyAlignment="1" applyProtection="1">
      <alignment horizontal="center"/>
      <protection locked="0"/>
    </xf>
    <xf numFmtId="0" fontId="0" fillId="0" borderId="17" xfId="0" applyFont="1" applyFill="1" applyBorder="1" applyAlignment="1" applyProtection="1">
      <protection locked="0"/>
    </xf>
    <xf numFmtId="0" fontId="3" fillId="0" borderId="1" xfId="0" applyFont="1" applyFill="1" applyBorder="1" applyAlignment="1"/>
    <xf numFmtId="167" fontId="8" fillId="0" borderId="0" xfId="0" applyNumberFormat="1" applyFont="1" applyFill="1" applyBorder="1" applyAlignment="1">
      <alignment horizontal="right"/>
    </xf>
    <xf numFmtId="0" fontId="46" fillId="0" borderId="0" xfId="0" applyFont="1" applyFill="1" applyBorder="1" applyAlignment="1">
      <alignment horizontal="center"/>
    </xf>
    <xf numFmtId="49" fontId="42" fillId="0" borderId="0" xfId="0" applyNumberFormat="1" applyFont="1" applyFill="1" applyAlignment="1">
      <alignment horizontal="center"/>
    </xf>
    <xf numFmtId="0" fontId="48" fillId="0" borderId="0" xfId="0" applyFont="1" applyFill="1" applyAlignment="1"/>
    <xf numFmtId="0" fontId="8" fillId="0" borderId="41" xfId="0" applyFont="1" applyFill="1" applyBorder="1" applyAlignment="1" applyProtection="1">
      <alignment horizontal="center"/>
      <protection locked="0"/>
    </xf>
    <xf numFmtId="0" fontId="7" fillId="0" borderId="0" xfId="0" applyFont="1" applyFill="1" applyBorder="1" applyAlignment="1">
      <alignment horizontal="left"/>
    </xf>
    <xf numFmtId="1" fontId="7" fillId="0" borderId="0" xfId="28" applyNumberFormat="1" applyFont="1" applyFill="1" applyBorder="1" applyAlignment="1">
      <alignment horizontal="left"/>
    </xf>
    <xf numFmtId="37" fontId="7" fillId="0" borderId="10" xfId="78" applyNumberFormat="1" applyFont="1" applyFill="1" applyBorder="1" applyAlignment="1">
      <alignment horizontal="center"/>
    </xf>
    <xf numFmtId="0" fontId="7" fillId="0" borderId="0" xfId="28" applyFont="1" applyFill="1" applyBorder="1" applyAlignment="1">
      <alignment horizontal="left"/>
    </xf>
    <xf numFmtId="37" fontId="7" fillId="0" borderId="13" xfId="78" applyNumberFormat="1" applyFont="1" applyFill="1" applyBorder="1" applyAlignment="1">
      <alignment horizontal="center"/>
    </xf>
    <xf numFmtId="37" fontId="7" fillId="0" borderId="20" xfId="78" applyNumberFormat="1" applyFont="1" applyFill="1" applyBorder="1" applyAlignment="1">
      <alignment horizontal="center"/>
    </xf>
    <xf numFmtId="3" fontId="7" fillId="0" borderId="0" xfId="78" applyFont="1" applyFill="1" applyBorder="1" applyAlignment="1">
      <alignment horizontal="center"/>
    </xf>
    <xf numFmtId="0" fontId="8" fillId="0" borderId="0" xfId="28" applyFont="1" applyFill="1" applyBorder="1" applyAlignment="1">
      <alignment horizontal="left" indent="1"/>
    </xf>
    <xf numFmtId="0" fontId="4" fillId="0" borderId="0" xfId="0" applyFont="1" applyFill="1" applyBorder="1" applyAlignment="1"/>
    <xf numFmtId="1" fontId="46" fillId="0" borderId="0" xfId="0" applyNumberFormat="1" applyFont="1" applyFill="1" applyBorder="1" applyAlignment="1"/>
    <xf numFmtId="0" fontId="5" fillId="0" borderId="0" xfId="0" applyFont="1" applyFill="1" applyBorder="1" applyAlignment="1">
      <alignment horizontal="left"/>
    </xf>
    <xf numFmtId="0" fontId="47" fillId="0" borderId="0" xfId="0" applyFont="1" applyFill="1" applyAlignment="1">
      <alignment horizontal="center" vertical="top"/>
    </xf>
    <xf numFmtId="0" fontId="4" fillId="0" borderId="0" xfId="0" applyFont="1" applyFill="1" applyAlignment="1">
      <alignment wrapText="1"/>
    </xf>
    <xf numFmtId="37" fontId="7" fillId="0" borderId="0" xfId="78" applyNumberFormat="1" applyFont="1" applyFill="1" applyBorder="1" applyAlignment="1">
      <alignment horizontal="center"/>
    </xf>
    <xf numFmtId="0" fontId="23" fillId="0" borderId="8" xfId="0" applyFont="1" applyFill="1" applyBorder="1" applyAlignment="1">
      <alignment horizontal="center"/>
    </xf>
    <xf numFmtId="0" fontId="0" fillId="0" borderId="8" xfId="0" applyBorder="1" applyAlignment="1"/>
    <xf numFmtId="37" fontId="7" fillId="0" borderId="11" xfId="78" applyNumberFormat="1" applyFont="1" applyFill="1" applyBorder="1" applyAlignment="1">
      <alignment horizontal="center"/>
    </xf>
    <xf numFmtId="37" fontId="7" fillId="0" borderId="8" xfId="78" applyNumberFormat="1" applyFont="1" applyFill="1" applyBorder="1" applyAlignment="1">
      <alignment horizontal="center"/>
    </xf>
    <xf numFmtId="49" fontId="42" fillId="0" borderId="11" xfId="0" applyNumberFormat="1" applyFont="1" applyFill="1" applyBorder="1" applyAlignment="1">
      <alignment horizontal="center"/>
    </xf>
    <xf numFmtId="0" fontId="46" fillId="0" borderId="11" xfId="0" applyFont="1" applyFill="1" applyBorder="1" applyAlignment="1">
      <alignment horizontal="center"/>
    </xf>
    <xf numFmtId="0" fontId="0" fillId="0" borderId="0" xfId="0" applyAlignment="1">
      <alignment horizontal="right"/>
    </xf>
    <xf numFmtId="14" fontId="8" fillId="6" borderId="41" xfId="0" applyNumberFormat="1" applyFont="1" applyFill="1" applyBorder="1" applyAlignment="1">
      <alignment horizontal="right" vertical="center"/>
    </xf>
    <xf numFmtId="168" fontId="8" fillId="6" borderId="7" xfId="0" applyNumberFormat="1" applyFont="1" applyFill="1" applyBorder="1" applyAlignment="1">
      <alignment horizontal="right"/>
    </xf>
    <xf numFmtId="14" fontId="8" fillId="0" borderId="41" xfId="0" applyNumberFormat="1" applyFont="1" applyFill="1" applyBorder="1" applyAlignment="1">
      <alignment horizontal="right" vertical="center"/>
    </xf>
    <xf numFmtId="168" fontId="8" fillId="0" borderId="7" xfId="0" applyNumberFormat="1" applyFont="1" applyFill="1" applyBorder="1" applyAlignment="1">
      <alignment horizontal="right"/>
    </xf>
    <xf numFmtId="168" fontId="8" fillId="0" borderId="39" xfId="0" applyNumberFormat="1" applyFont="1" applyFill="1" applyBorder="1" applyAlignment="1">
      <alignment horizontal="right"/>
    </xf>
    <xf numFmtId="0" fontId="0" fillId="0" borderId="0" xfId="0" applyFill="1" applyAlignment="1">
      <alignment horizontal="right"/>
    </xf>
    <xf numFmtId="168" fontId="8" fillId="6" borderId="39" xfId="0" applyNumberFormat="1" applyFont="1" applyFill="1" applyBorder="1" applyAlignment="1">
      <alignment horizontal="right"/>
    </xf>
    <xf numFmtId="14" fontId="8" fillId="0" borderId="20" xfId="0" applyNumberFormat="1" applyFont="1" applyFill="1" applyBorder="1" applyAlignment="1">
      <alignment horizontal="right" vertical="center"/>
    </xf>
    <xf numFmtId="168" fontId="8" fillId="0" borderId="8" xfId="0" applyNumberFormat="1" applyFont="1" applyFill="1" applyBorder="1" applyAlignment="1">
      <alignment horizontal="right"/>
    </xf>
    <xf numFmtId="3" fontId="51" fillId="0" borderId="40" xfId="0" applyNumberFormat="1" applyFont="1" applyFill="1" applyBorder="1" applyAlignment="1">
      <alignment horizontal="left"/>
    </xf>
    <xf numFmtId="0" fontId="0" fillId="0" borderId="40" xfId="0" applyBorder="1" applyAlignment="1">
      <alignment horizontal="left"/>
    </xf>
    <xf numFmtId="168" fontId="8" fillId="42" borderId="40" xfId="0" applyNumberFormat="1" applyFont="1" applyFill="1" applyBorder="1" applyAlignment="1">
      <alignment horizontal="left"/>
    </xf>
    <xf numFmtId="3" fontId="51" fillId="0" borderId="42" xfId="0" applyNumberFormat="1" applyFont="1" applyFill="1" applyBorder="1" applyAlignment="1">
      <alignment horizontal="left"/>
    </xf>
    <xf numFmtId="0" fontId="0" fillId="6" borderId="42" xfId="0" applyFill="1" applyBorder="1" applyAlignment="1">
      <alignment horizontal="left"/>
    </xf>
    <xf numFmtId="168" fontId="8" fillId="0" borderId="40" xfId="0" applyNumberFormat="1" applyFont="1" applyFill="1" applyBorder="1" applyAlignment="1">
      <alignment horizontal="left"/>
    </xf>
    <xf numFmtId="0" fontId="0" fillId="0" borderId="21" xfId="0" applyBorder="1" applyAlignment="1">
      <alignment horizontal="left"/>
    </xf>
    <xf numFmtId="0" fontId="0" fillId="6" borderId="40" xfId="0" applyFill="1" applyBorder="1" applyAlignment="1">
      <alignment horizontal="left"/>
    </xf>
    <xf numFmtId="0" fontId="0" fillId="0" borderId="40" xfId="0" applyFill="1" applyBorder="1" applyAlignment="1">
      <alignment horizontal="left"/>
    </xf>
    <xf numFmtId="0" fontId="8" fillId="0" borderId="43" xfId="0" applyFont="1" applyFill="1" applyBorder="1" applyAlignment="1" applyProtection="1">
      <alignment horizontal="left"/>
      <protection locked="0"/>
    </xf>
    <xf numFmtId="0" fontId="8" fillId="0" borderId="43" xfId="0" applyFont="1" applyFill="1" applyBorder="1" applyAlignment="1">
      <alignment horizontal="center"/>
    </xf>
    <xf numFmtId="3" fontId="51" fillId="6" borderId="40" xfId="0" applyNumberFormat="1" applyFont="1" applyFill="1" applyBorder="1" applyAlignment="1">
      <alignment horizontal="left"/>
    </xf>
    <xf numFmtId="168" fontId="8" fillId="42" borderId="39" xfId="0" applyNumberFormat="1" applyFont="1" applyFill="1" applyBorder="1" applyAlignment="1">
      <alignment horizontal="right"/>
    </xf>
    <xf numFmtId="14" fontId="7" fillId="7" borderId="10" xfId="0" applyNumberFormat="1" applyFont="1" applyFill="1" applyBorder="1" applyAlignment="1">
      <alignment horizontal="center"/>
    </xf>
    <xf numFmtId="0" fontId="7" fillId="7" borderId="11" xfId="128" applyFont="1" applyFill="1" applyBorder="1" applyAlignment="1">
      <alignment horizontal="center" wrapText="1"/>
    </xf>
    <xf numFmtId="0" fontId="7" fillId="7" borderId="12" xfId="128" applyFont="1" applyFill="1" applyBorder="1" applyAlignment="1">
      <alignment horizontal="center" wrapText="1"/>
    </xf>
    <xf numFmtId="14" fontId="7" fillId="7" borderId="20" xfId="0" applyNumberFormat="1" applyFont="1" applyFill="1" applyBorder="1" applyAlignment="1">
      <alignment horizontal="center"/>
    </xf>
    <xf numFmtId="0" fontId="7" fillId="7" borderId="21" xfId="0" applyFont="1" applyFill="1" applyBorder="1" applyAlignment="1">
      <alignment horizontal="center"/>
    </xf>
    <xf numFmtId="0" fontId="7" fillId="7" borderId="8" xfId="0" applyFont="1" applyFill="1" applyBorder="1" applyAlignment="1">
      <alignment horizontal="center"/>
    </xf>
    <xf numFmtId="0" fontId="7" fillId="7" borderId="25" xfId="0" applyFont="1" applyFill="1" applyBorder="1" applyAlignment="1"/>
    <xf numFmtId="0" fontId="34" fillId="7" borderId="25" xfId="0" applyFont="1" applyFill="1" applyBorder="1" applyAlignment="1"/>
    <xf numFmtId="0" fontId="7" fillId="7" borderId="23" xfId="0" applyFont="1" applyFill="1" applyBorder="1" applyAlignment="1">
      <alignment horizontal="center"/>
    </xf>
    <xf numFmtId="0" fontId="8" fillId="0" borderId="26" xfId="0" applyFont="1" applyFill="1" applyBorder="1" applyAlignment="1" applyProtection="1">
      <alignment horizontal="left"/>
      <protection locked="0"/>
    </xf>
    <xf numFmtId="0" fontId="8" fillId="0" borderId="26" xfId="0" applyFont="1" applyFill="1" applyBorder="1" applyAlignment="1">
      <alignment horizontal="center"/>
    </xf>
    <xf numFmtId="0" fontId="0" fillId="0" borderId="12" xfId="0" applyBorder="1" applyAlignment="1"/>
    <xf numFmtId="0" fontId="0" fillId="0" borderId="14" xfId="0" applyBorder="1" applyAlignment="1"/>
    <xf numFmtId="0" fontId="0" fillId="0" borderId="21" xfId="0" applyBorder="1" applyAlignment="1"/>
    <xf numFmtId="0" fontId="46" fillId="7" borderId="25" xfId="0" applyFont="1" applyFill="1" applyBorder="1" applyAlignment="1">
      <alignment horizontal="center" wrapText="1"/>
    </xf>
    <xf numFmtId="0" fontId="8" fillId="0" borderId="43" xfId="0" applyFont="1" applyFill="1" applyBorder="1" applyAlignment="1" applyProtection="1">
      <alignment horizontal="center"/>
      <protection locked="0"/>
    </xf>
    <xf numFmtId="0" fontId="8" fillId="0" borderId="45" xfId="0" applyFont="1" applyFill="1" applyBorder="1" applyAlignment="1" applyProtection="1">
      <alignment horizontal="center"/>
      <protection locked="0"/>
    </xf>
    <xf numFmtId="0" fontId="7" fillId="7" borderId="25" xfId="0" applyFont="1" applyFill="1" applyBorder="1" applyAlignment="1">
      <alignment wrapText="1"/>
    </xf>
    <xf numFmtId="0" fontId="7" fillId="7" borderId="23" xfId="0" applyFont="1" applyFill="1" applyBorder="1" applyAlignment="1">
      <alignment horizontal="center" wrapText="1"/>
    </xf>
    <xf numFmtId="0" fontId="8" fillId="0" borderId="45" xfId="0" applyFont="1" applyFill="1" applyBorder="1" applyAlignment="1" applyProtection="1">
      <alignment horizontal="left"/>
      <protection locked="0"/>
    </xf>
    <xf numFmtId="0" fontId="8" fillId="0" borderId="46" xfId="0" applyFont="1" applyFill="1" applyBorder="1" applyAlignment="1" applyProtection="1">
      <alignment horizontal="left"/>
      <protection locked="0"/>
    </xf>
    <xf numFmtId="0" fontId="0" fillId="0" borderId="45" xfId="0" applyFont="1" applyFill="1" applyBorder="1" applyAlignment="1" applyProtection="1">
      <alignment horizontal="left"/>
      <protection locked="0"/>
    </xf>
    <xf numFmtId="0" fontId="8" fillId="0" borderId="45" xfId="0" applyFont="1" applyFill="1" applyBorder="1" applyAlignment="1">
      <alignment horizontal="left"/>
    </xf>
    <xf numFmtId="0" fontId="7" fillId="7" borderId="25" xfId="0" applyFont="1" applyFill="1" applyBorder="1" applyAlignment="1">
      <alignment horizontal="center" wrapText="1"/>
    </xf>
    <xf numFmtId="0" fontId="8" fillId="0" borderId="26" xfId="0" applyFont="1" applyFill="1" applyBorder="1" applyAlignment="1" applyProtection="1">
      <alignment horizontal="center"/>
      <protection locked="0"/>
    </xf>
    <xf numFmtId="0" fontId="8" fillId="0" borderId="46" xfId="0" applyFont="1" applyFill="1" applyBorder="1" applyAlignment="1" applyProtection="1">
      <alignment horizontal="center"/>
      <protection locked="0"/>
    </xf>
    <xf numFmtId="0" fontId="8" fillId="0" borderId="45" xfId="0" applyFont="1" applyFill="1" applyBorder="1" applyAlignment="1">
      <alignment horizontal="center"/>
    </xf>
    <xf numFmtId="0" fontId="8" fillId="0" borderId="45" xfId="0" applyNumberFormat="1" applyFont="1" applyFill="1" applyBorder="1" applyAlignment="1" applyProtection="1">
      <alignment horizontal="center"/>
      <protection locked="0"/>
    </xf>
    <xf numFmtId="0" fontId="8" fillId="0" borderId="47" xfId="0" applyFont="1" applyFill="1" applyBorder="1" applyAlignment="1" applyProtection="1">
      <alignment horizontal="center"/>
      <protection locked="0"/>
    </xf>
    <xf numFmtId="0" fontId="8" fillId="0" borderId="47" xfId="0" applyFont="1" applyFill="1" applyBorder="1" applyAlignment="1">
      <alignment horizontal="center"/>
    </xf>
    <xf numFmtId="0" fontId="8" fillId="0" borderId="47" xfId="0" applyNumberFormat="1" applyFont="1" applyFill="1" applyBorder="1" applyAlignment="1" applyProtection="1">
      <alignment horizontal="center"/>
      <protection locked="0"/>
    </xf>
    <xf numFmtId="14" fontId="8" fillId="0" borderId="43" xfId="0" applyNumberFormat="1" applyFont="1" applyFill="1" applyBorder="1" applyAlignment="1" applyProtection="1">
      <alignment horizontal="center"/>
      <protection locked="0"/>
    </xf>
    <xf numFmtId="14" fontId="8" fillId="0" borderId="45" xfId="0" applyNumberFormat="1" applyFont="1" applyFill="1" applyBorder="1" applyAlignment="1" applyProtection="1">
      <alignment horizontal="center"/>
      <protection locked="0"/>
    </xf>
    <xf numFmtId="14" fontId="8" fillId="0" borderId="26" xfId="0" applyNumberFormat="1" applyFont="1" applyFill="1" applyBorder="1" applyAlignment="1" applyProtection="1">
      <alignment horizontal="center"/>
      <protection locked="0"/>
    </xf>
    <xf numFmtId="14" fontId="8" fillId="0" borderId="47" xfId="0" applyNumberFormat="1" applyFont="1" applyFill="1" applyBorder="1" applyAlignment="1">
      <alignment horizontal="right" vertical="center"/>
    </xf>
    <xf numFmtId="14" fontId="8" fillId="42" borderId="47" xfId="0" applyNumberFormat="1" applyFont="1" applyFill="1" applyBorder="1" applyAlignment="1">
      <alignment horizontal="right" vertical="center"/>
    </xf>
    <xf numFmtId="14" fontId="8" fillId="6" borderId="47" xfId="0" applyNumberFormat="1" applyFont="1" applyFill="1" applyBorder="1" applyAlignment="1">
      <alignment horizontal="right" vertical="center"/>
    </xf>
    <xf numFmtId="0" fontId="7" fillId="7" borderId="20" xfId="0" applyFont="1" applyFill="1" applyBorder="1" applyAlignment="1">
      <alignment horizontal="center"/>
    </xf>
    <xf numFmtId="0" fontId="0" fillId="0" borderId="43" xfId="0" applyFill="1" applyBorder="1" applyAlignment="1">
      <alignment horizontal="center"/>
    </xf>
    <xf numFmtId="0" fontId="8" fillId="0" borderId="40" xfId="0" applyFont="1" applyFill="1" applyBorder="1" applyAlignment="1">
      <alignment horizontal="left"/>
    </xf>
    <xf numFmtId="0" fontId="8" fillId="0" borderId="42" xfId="0" applyFont="1" applyBorder="1" applyAlignment="1">
      <alignment horizontal="left"/>
    </xf>
    <xf numFmtId="0" fontId="8" fillId="0" borderId="40" xfId="0" applyFont="1" applyBorder="1" applyAlignment="1">
      <alignment horizontal="left"/>
    </xf>
    <xf numFmtId="0" fontId="51" fillId="0" borderId="40" xfId="0" applyFont="1" applyBorder="1" applyAlignment="1">
      <alignment horizontal="left"/>
    </xf>
    <xf numFmtId="0" fontId="0" fillId="0" borderId="46" xfId="0" applyFill="1" applyBorder="1" applyAlignment="1">
      <alignment horizontal="center"/>
    </xf>
    <xf numFmtId="0" fontId="8" fillId="0" borderId="42" xfId="0" applyFont="1" applyFill="1" applyBorder="1" applyAlignment="1">
      <alignment horizontal="left"/>
    </xf>
    <xf numFmtId="0" fontId="8" fillId="0" borderId="43" xfId="0" applyFont="1" applyFill="1" applyBorder="1" applyAlignment="1">
      <alignment horizontal="left"/>
    </xf>
    <xf numFmtId="0" fontId="0" fillId="0" borderId="0" xfId="0" applyBorder="1" applyAlignment="1"/>
    <xf numFmtId="168" fontId="8" fillId="0" borderId="49" xfId="0" applyNumberFormat="1" applyFont="1" applyFill="1" applyBorder="1" applyAlignment="1">
      <alignment horizontal="right"/>
    </xf>
    <xf numFmtId="168" fontId="0" fillId="0" borderId="0" xfId="0" applyNumberFormat="1" applyAlignment="1"/>
    <xf numFmtId="14" fontId="8" fillId="0" borderId="41" xfId="0" applyNumberFormat="1" applyFont="1" applyBorder="1" applyAlignment="1">
      <alignment horizontal="right" vertical="center"/>
    </xf>
    <xf numFmtId="14" fontId="8" fillId="0" borderId="47" xfId="0" applyNumberFormat="1" applyFont="1" applyBorder="1" applyAlignment="1">
      <alignment horizontal="right" vertical="center"/>
    </xf>
    <xf numFmtId="0" fontId="52" fillId="0" borderId="0" xfId="129" applyAlignment="1">
      <alignment vertical="top"/>
    </xf>
    <xf numFmtId="0" fontId="8" fillId="6" borderId="40" xfId="0" applyFont="1" applyFill="1" applyBorder="1" applyAlignment="1">
      <alignment horizontal="left"/>
    </xf>
    <xf numFmtId="0" fontId="8" fillId="0" borderId="44" xfId="0" applyFont="1" applyFill="1" applyBorder="1" applyAlignment="1" applyProtection="1">
      <alignment horizontal="left"/>
      <protection locked="0"/>
    </xf>
    <xf numFmtId="0" fontId="8" fillId="0" borderId="44" xfId="0" applyFont="1" applyFill="1" applyBorder="1" applyAlignment="1" applyProtection="1">
      <alignment horizontal="center"/>
      <protection locked="0"/>
    </xf>
    <xf numFmtId="0" fontId="8" fillId="0" borderId="48" xfId="0" applyFont="1" applyFill="1" applyBorder="1" applyAlignment="1" applyProtection="1">
      <alignment horizontal="center"/>
      <protection locked="0"/>
    </xf>
    <xf numFmtId="14" fontId="8" fillId="0" borderId="44" xfId="0" applyNumberFormat="1" applyFont="1" applyFill="1" applyBorder="1" applyAlignment="1" applyProtection="1">
      <alignment horizontal="center"/>
      <protection locked="0"/>
    </xf>
    <xf numFmtId="0" fontId="8" fillId="0" borderId="44" xfId="0" applyFont="1" applyFill="1" applyBorder="1" applyAlignment="1">
      <alignment horizontal="center"/>
    </xf>
    <xf numFmtId="0" fontId="7" fillId="0" borderId="10" xfId="0" applyFont="1" applyFill="1" applyBorder="1" applyAlignment="1">
      <alignment horizontal="center" vertical="top" wrapText="1"/>
    </xf>
    <xf numFmtId="0" fontId="7" fillId="0" borderId="20" xfId="0" applyFont="1" applyFill="1" applyBorder="1" applyAlignment="1">
      <alignment horizontal="center" vertical="top"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9" fillId="43" borderId="10" xfId="0" applyFont="1" applyFill="1" applyBorder="1" applyAlignment="1">
      <alignment horizontal="center" vertical="center"/>
    </xf>
    <xf numFmtId="0" fontId="49" fillId="43" borderId="11" xfId="0" applyFont="1" applyFill="1" applyBorder="1" applyAlignment="1">
      <alignment horizontal="center" vertical="center"/>
    </xf>
    <xf numFmtId="0" fontId="49" fillId="43" borderId="12" xfId="0" applyFont="1" applyFill="1" applyBorder="1" applyAlignment="1">
      <alignment horizontal="center" vertical="center"/>
    </xf>
    <xf numFmtId="0" fontId="8" fillId="43" borderId="20" xfId="0" applyFont="1" applyFill="1" applyBorder="1" applyAlignment="1">
      <alignment horizontal="center" vertical="center" wrapText="1"/>
    </xf>
    <xf numFmtId="0" fontId="8" fillId="43" borderId="8" xfId="0" applyFont="1" applyFill="1" applyBorder="1" applyAlignment="1">
      <alignment horizontal="center" vertical="center" wrapText="1"/>
    </xf>
    <xf numFmtId="0" fontId="8" fillId="43" borderId="21" xfId="0" applyFont="1" applyFill="1" applyBorder="1" applyAlignment="1">
      <alignment horizontal="center" vertical="center" wrapText="1"/>
    </xf>
    <xf numFmtId="0" fontId="16" fillId="0" borderId="11" xfId="0" applyFont="1" applyFill="1" applyBorder="1" applyAlignment="1">
      <alignment horizontal="center" wrapText="1"/>
    </xf>
    <xf numFmtId="0" fontId="16" fillId="0" borderId="0" xfId="0" applyFont="1" applyFill="1" applyBorder="1" applyAlignment="1">
      <alignment horizontal="center" wrapText="1"/>
    </xf>
    <xf numFmtId="0" fontId="16" fillId="0" borderId="7" xfId="0" applyFont="1" applyFill="1" applyBorder="1" applyAlignment="1">
      <alignment horizontal="center" wrapText="1"/>
    </xf>
    <xf numFmtId="165" fontId="11" fillId="0" borderId="2" xfId="0" applyNumberFormat="1" applyFont="1" applyFill="1" applyBorder="1" applyAlignment="1">
      <alignment horizontal="center"/>
    </xf>
    <xf numFmtId="165" fontId="11" fillId="0" borderId="3" xfId="0" applyNumberFormat="1" applyFont="1" applyFill="1" applyBorder="1" applyAlignment="1">
      <alignment horizontal="center"/>
    </xf>
    <xf numFmtId="165" fontId="11" fillId="0" borderId="9" xfId="0" applyNumberFormat="1" applyFont="1" applyFill="1" applyBorder="1" applyAlignment="1">
      <alignment horizontal="center"/>
    </xf>
  </cellXfs>
  <cellStyles count="130">
    <cellStyle name="20% - Accent1 2" xfId="47" xr:uid="{00000000-0005-0000-0000-000000000000}"/>
    <cellStyle name="20% - Accent1 2 2" xfId="109" xr:uid="{00000000-0005-0000-0000-000001000000}"/>
    <cellStyle name="20% - Accent2 2" xfId="51" xr:uid="{00000000-0005-0000-0000-000002000000}"/>
    <cellStyle name="20% - Accent2 2 2" xfId="111" xr:uid="{00000000-0005-0000-0000-000003000000}"/>
    <cellStyle name="20% - Accent3 2" xfId="55" xr:uid="{00000000-0005-0000-0000-000004000000}"/>
    <cellStyle name="20% - Accent3 2 2" xfId="113" xr:uid="{00000000-0005-0000-0000-000005000000}"/>
    <cellStyle name="20% - Accent4 2" xfId="59" xr:uid="{00000000-0005-0000-0000-000006000000}"/>
    <cellStyle name="20% - Accent4 2 2" xfId="115" xr:uid="{00000000-0005-0000-0000-000007000000}"/>
    <cellStyle name="20% - Accent5 2" xfId="63" xr:uid="{00000000-0005-0000-0000-000008000000}"/>
    <cellStyle name="20% - Accent5 2 2" xfId="117" xr:uid="{00000000-0005-0000-0000-000009000000}"/>
    <cellStyle name="20% - Accent6 2" xfId="67" xr:uid="{00000000-0005-0000-0000-00000A000000}"/>
    <cellStyle name="20% - Accent6 2 2" xfId="119" xr:uid="{00000000-0005-0000-0000-00000B000000}"/>
    <cellStyle name="40% - Accent1 2" xfId="48" xr:uid="{00000000-0005-0000-0000-00000C000000}"/>
    <cellStyle name="40% - Accent1 2 2" xfId="110" xr:uid="{00000000-0005-0000-0000-00000D000000}"/>
    <cellStyle name="40% - Accent2 2" xfId="52" xr:uid="{00000000-0005-0000-0000-00000E000000}"/>
    <cellStyle name="40% - Accent2 2 2" xfId="112" xr:uid="{00000000-0005-0000-0000-00000F000000}"/>
    <cellStyle name="40% - Accent3 2" xfId="56" xr:uid="{00000000-0005-0000-0000-000010000000}"/>
    <cellStyle name="40% - Accent3 2 2" xfId="114" xr:uid="{00000000-0005-0000-0000-000011000000}"/>
    <cellStyle name="40% - Accent4 2" xfId="60" xr:uid="{00000000-0005-0000-0000-000012000000}"/>
    <cellStyle name="40% - Accent4 2 2" xfId="116" xr:uid="{00000000-0005-0000-0000-000013000000}"/>
    <cellStyle name="40% - Accent5 2" xfId="64" xr:uid="{00000000-0005-0000-0000-000014000000}"/>
    <cellStyle name="40% - Accent5 2 2" xfId="118" xr:uid="{00000000-0005-0000-0000-000015000000}"/>
    <cellStyle name="40% - Accent6 2" xfId="68" xr:uid="{00000000-0005-0000-0000-000016000000}"/>
    <cellStyle name="40% - Accent6 2 2" xfId="120" xr:uid="{00000000-0005-0000-0000-000017000000}"/>
    <cellStyle name="60% - Accent1 2" xfId="49" xr:uid="{00000000-0005-0000-0000-000018000000}"/>
    <cellStyle name="60% - Accent2 2" xfId="53" xr:uid="{00000000-0005-0000-0000-000019000000}"/>
    <cellStyle name="60% - Accent3 2" xfId="57" xr:uid="{00000000-0005-0000-0000-00001A000000}"/>
    <cellStyle name="60% - Accent4 2" xfId="61" xr:uid="{00000000-0005-0000-0000-00001B000000}"/>
    <cellStyle name="60% - Accent5 2" xfId="65" xr:uid="{00000000-0005-0000-0000-00001C000000}"/>
    <cellStyle name="60% - Accent6 2" xfId="69" xr:uid="{00000000-0005-0000-0000-00001D000000}"/>
    <cellStyle name="Accent1 2" xfId="46" xr:uid="{00000000-0005-0000-0000-00001E000000}"/>
    <cellStyle name="Accent2 2" xfId="50" xr:uid="{00000000-0005-0000-0000-00001F000000}"/>
    <cellStyle name="Accent3 2" xfId="54" xr:uid="{00000000-0005-0000-0000-000020000000}"/>
    <cellStyle name="Accent4 2" xfId="58" xr:uid="{00000000-0005-0000-0000-000021000000}"/>
    <cellStyle name="Accent5 2" xfId="62" xr:uid="{00000000-0005-0000-0000-000022000000}"/>
    <cellStyle name="Accent6 2" xfId="66" xr:uid="{00000000-0005-0000-0000-000023000000}"/>
    <cellStyle name="Bad 2" xfId="35" xr:uid="{00000000-0005-0000-0000-000024000000}"/>
    <cellStyle name="Calculation 2" xfId="39" xr:uid="{00000000-0005-0000-0000-000025000000}"/>
    <cellStyle name="Check Cell 2" xfId="41" xr:uid="{00000000-0005-0000-0000-000026000000}"/>
    <cellStyle name="Comma" xfId="2" builtinId="3"/>
    <cellStyle name="Comma 2" xfId="9" xr:uid="{00000000-0005-0000-0000-000028000000}"/>
    <cellStyle name="Comma 3" xfId="74" xr:uid="{00000000-0005-0000-0000-000029000000}"/>
    <cellStyle name="Comma 3 2" xfId="123" xr:uid="{00000000-0005-0000-0000-00002A000000}"/>
    <cellStyle name="Comma 4" xfId="6" xr:uid="{00000000-0005-0000-0000-00002B000000}"/>
    <cellStyle name="Comma 5" xfId="91" xr:uid="{00000000-0005-0000-0000-00002C000000}"/>
    <cellStyle name="Comma 6" xfId="103" xr:uid="{00000000-0005-0000-0000-00002D000000}"/>
    <cellStyle name="Comma0" xfId="3" xr:uid="{00000000-0005-0000-0000-00002E000000}"/>
    <cellStyle name="Comma0 2" xfId="78" xr:uid="{00000000-0005-0000-0000-00002F000000}"/>
    <cellStyle name="Currency 2" xfId="10" xr:uid="{00000000-0005-0000-0000-000031000000}"/>
    <cellStyle name="Currency 3" xfId="29" xr:uid="{00000000-0005-0000-0000-000032000000}"/>
    <cellStyle name="Currency 3 2" xfId="107" xr:uid="{00000000-0005-0000-0000-000033000000}"/>
    <cellStyle name="Currency 4" xfId="7" xr:uid="{00000000-0005-0000-0000-000034000000}"/>
    <cellStyle name="Currency 5" xfId="100" xr:uid="{00000000-0005-0000-0000-000035000000}"/>
    <cellStyle name="Currency 6" xfId="124" xr:uid="{00000000-0005-0000-0000-000036000000}"/>
    <cellStyle name="Currency0" xfId="11" xr:uid="{00000000-0005-0000-0000-000037000000}"/>
    <cellStyle name="Currency0 2" xfId="12" xr:uid="{00000000-0005-0000-0000-000038000000}"/>
    <cellStyle name="Date" xfId="1" xr:uid="{00000000-0005-0000-0000-000039000000}"/>
    <cellStyle name="Date 2" xfId="73" xr:uid="{00000000-0005-0000-0000-00003A000000}"/>
    <cellStyle name="Date 3" xfId="13" xr:uid="{00000000-0005-0000-0000-00003B000000}"/>
    <cellStyle name="Explanatory Text 2" xfId="44" xr:uid="{00000000-0005-0000-0000-00003C000000}"/>
    <cellStyle name="Fixed" xfId="14" xr:uid="{00000000-0005-0000-0000-00003D000000}"/>
    <cellStyle name="Fixed 2" xfId="79" xr:uid="{00000000-0005-0000-0000-00003E000000}"/>
    <cellStyle name="Good 2" xfId="34" xr:uid="{00000000-0005-0000-0000-00003F000000}"/>
    <cellStyle name="Heading 1 2" xfId="15" xr:uid="{00000000-0005-0000-0000-000040000000}"/>
    <cellStyle name="Heading 1 2 2" xfId="81" xr:uid="{00000000-0005-0000-0000-000041000000}"/>
    <cellStyle name="Heading 1 3" xfId="30" xr:uid="{00000000-0005-0000-0000-000042000000}"/>
    <cellStyle name="Heading 1 3 2" xfId="96" xr:uid="{00000000-0005-0000-0000-000043000000}"/>
    <cellStyle name="Heading 1 3 3" xfId="85" xr:uid="{00000000-0005-0000-0000-000044000000}"/>
    <cellStyle name="Heading 2 2" xfId="16" xr:uid="{00000000-0005-0000-0000-000045000000}"/>
    <cellStyle name="Heading 2 2 2" xfId="82" xr:uid="{00000000-0005-0000-0000-000046000000}"/>
    <cellStyle name="Heading 2 3" xfId="31" xr:uid="{00000000-0005-0000-0000-000047000000}"/>
    <cellStyle name="Heading 2 3 2" xfId="97" xr:uid="{00000000-0005-0000-0000-000048000000}"/>
    <cellStyle name="Heading 2 3 3" xfId="86" xr:uid="{00000000-0005-0000-0000-000049000000}"/>
    <cellStyle name="Heading 3 2" xfId="32" xr:uid="{00000000-0005-0000-0000-00004A000000}"/>
    <cellStyle name="Heading 4 2" xfId="33" xr:uid="{00000000-0005-0000-0000-00004B000000}"/>
    <cellStyle name="Hyperlink" xfId="129" builtinId="8"/>
    <cellStyle name="Hyperlink 2" xfId="70" xr:uid="{00000000-0005-0000-0000-00004C000000}"/>
    <cellStyle name="Input 2" xfId="37" xr:uid="{00000000-0005-0000-0000-00004D000000}"/>
    <cellStyle name="Linked Cell 2" xfId="40" xr:uid="{00000000-0005-0000-0000-00004E000000}"/>
    <cellStyle name="Neutral 2" xfId="36" xr:uid="{00000000-0005-0000-0000-00004F000000}"/>
    <cellStyle name="Normal" xfId="0" builtinId="0"/>
    <cellStyle name="Normal 10" xfId="26" xr:uid="{00000000-0005-0000-0000-000051000000}"/>
    <cellStyle name="Normal 10 2" xfId="105" xr:uid="{00000000-0005-0000-0000-000052000000}"/>
    <cellStyle name="Normal 10 2 2" xfId="128" xr:uid="{00000000-0005-0000-0000-000053000000}"/>
    <cellStyle name="Normal 10 2 3" xfId="127" xr:uid="{00000000-0005-0000-0000-000054000000}"/>
    <cellStyle name="Normal 11" xfId="27" xr:uid="{00000000-0005-0000-0000-000055000000}"/>
    <cellStyle name="Normal 11 2" xfId="106" xr:uid="{00000000-0005-0000-0000-000056000000}"/>
    <cellStyle name="Normal 12" xfId="71" xr:uid="{00000000-0005-0000-0000-000057000000}"/>
    <cellStyle name="Normal 12 2" xfId="121" xr:uid="{00000000-0005-0000-0000-000058000000}"/>
    <cellStyle name="Normal 13" xfId="5" xr:uid="{00000000-0005-0000-0000-000059000000}"/>
    <cellStyle name="Normal 14" xfId="101" xr:uid="{00000000-0005-0000-0000-00005A000000}"/>
    <cellStyle name="Normal 15" xfId="75" xr:uid="{00000000-0005-0000-0000-00005B000000}"/>
    <cellStyle name="Normal 15 2" xfId="126" xr:uid="{00000000-0005-0000-0000-00005C000000}"/>
    <cellStyle name="Normal 15 3" xfId="125" xr:uid="{00000000-0005-0000-0000-00005D000000}"/>
    <cellStyle name="Normal 2" xfId="17" xr:uid="{00000000-0005-0000-0000-00005E000000}"/>
    <cellStyle name="Normal 2 2" xfId="28" xr:uid="{00000000-0005-0000-0000-00005F000000}"/>
    <cellStyle name="Normal 2 2 2" xfId="95" xr:uid="{00000000-0005-0000-0000-000060000000}"/>
    <cellStyle name="Normal 2 2 3" xfId="80" xr:uid="{00000000-0005-0000-0000-000061000000}"/>
    <cellStyle name="Normal 2 3" xfId="77" xr:uid="{00000000-0005-0000-0000-000062000000}"/>
    <cellStyle name="Normal 3" xfId="18" xr:uid="{00000000-0005-0000-0000-000063000000}"/>
    <cellStyle name="Normal 3 2" xfId="89" xr:uid="{00000000-0005-0000-0000-000064000000}"/>
    <cellStyle name="Normal 3 3" xfId="90" xr:uid="{00000000-0005-0000-0000-000065000000}"/>
    <cellStyle name="Normal 3 4" xfId="76" xr:uid="{00000000-0005-0000-0000-000066000000}"/>
    <cellStyle name="Normal 4" xfId="8" xr:uid="{00000000-0005-0000-0000-000067000000}"/>
    <cellStyle name="Normal 4 2" xfId="92" xr:uid="{00000000-0005-0000-0000-000068000000}"/>
    <cellStyle name="Normal 4 3" xfId="83" xr:uid="{00000000-0005-0000-0000-000069000000}"/>
    <cellStyle name="Normal 5" xfId="22" xr:uid="{00000000-0005-0000-0000-00006A000000}"/>
    <cellStyle name="Normal 5 2" xfId="93" xr:uid="{00000000-0005-0000-0000-00006B000000}"/>
    <cellStyle name="Normal 5 3" xfId="84" xr:uid="{00000000-0005-0000-0000-00006C000000}"/>
    <cellStyle name="Normal 6" xfId="19" xr:uid="{00000000-0005-0000-0000-00006D000000}"/>
    <cellStyle name="Normal 7" xfId="23" xr:uid="{00000000-0005-0000-0000-00006E000000}"/>
    <cellStyle name="Normal 8" xfId="24" xr:uid="{00000000-0005-0000-0000-00006F000000}"/>
    <cellStyle name="Normal 9" xfId="25" xr:uid="{00000000-0005-0000-0000-000070000000}"/>
    <cellStyle name="Normal 9 2" xfId="104" xr:uid="{00000000-0005-0000-0000-000071000000}"/>
    <cellStyle name="Note 2" xfId="43" xr:uid="{00000000-0005-0000-0000-000073000000}"/>
    <cellStyle name="Note 2 2" xfId="108" xr:uid="{00000000-0005-0000-0000-000074000000}"/>
    <cellStyle name="Output 2" xfId="38" xr:uid="{00000000-0005-0000-0000-000075000000}"/>
    <cellStyle name="Percent 2" xfId="20" xr:uid="{00000000-0005-0000-0000-000077000000}"/>
    <cellStyle name="Percent 3" xfId="72" xr:uid="{00000000-0005-0000-0000-000078000000}"/>
    <cellStyle name="Percent 3 2" xfId="99" xr:uid="{00000000-0005-0000-0000-000079000000}"/>
    <cellStyle name="Percent 3 3" xfId="122" xr:uid="{00000000-0005-0000-0000-00007A000000}"/>
    <cellStyle name="Percent 3 4" xfId="87" xr:uid="{00000000-0005-0000-0000-00007B000000}"/>
    <cellStyle name="Percent 4" xfId="94" xr:uid="{00000000-0005-0000-0000-00007C000000}"/>
    <cellStyle name="Percent 5" xfId="102" xr:uid="{00000000-0005-0000-0000-00007D000000}"/>
    <cellStyle name="Title" xfId="4" builtinId="15" customBuiltin="1"/>
    <cellStyle name="Total 2" xfId="21" xr:uid="{00000000-0005-0000-0000-00007F000000}"/>
    <cellStyle name="Total 3" xfId="45" xr:uid="{00000000-0005-0000-0000-000080000000}"/>
    <cellStyle name="Total 3 2" xfId="98" xr:uid="{00000000-0005-0000-0000-000081000000}"/>
    <cellStyle name="Total 3 3" xfId="88" xr:uid="{00000000-0005-0000-0000-000082000000}"/>
    <cellStyle name="Warning Text 2" xfId="42" xr:uid="{00000000-0005-0000-0000-000083000000}"/>
  </cellStyles>
  <dxfs count="0"/>
  <tableStyles count="0" defaultTableStyle="TableStyleMedium9" defaultPivotStyle="PivotStyleLight16"/>
  <colors>
    <mruColors>
      <color rgb="FFFFCCFF"/>
      <color rgb="FF0000FF"/>
      <color rgb="FFFF3333"/>
      <color rgb="FF0000CC"/>
      <color rgb="FF000099"/>
      <color rgb="FF0033CC"/>
      <color rgb="FF3366FF"/>
      <color rgb="FFFF00FF"/>
      <color rgb="FFFF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rvu49\MH-IRU\Clinics\IRHC%20done%20Incorrectly\IRHC%20Cost%20Report%20done%20incorrectly%208-2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inics/Cathy/Andrew%20Questions/FQHC%20Analysis%20of%20Interim%20Pmt%20Percent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care Max Rates"/>
      <sheetName val="PRIOR TO 2007"/>
      <sheetName val="2007"/>
      <sheetName val="2008"/>
      <sheetName val="2009"/>
      <sheetName val="2010"/>
      <sheetName val="2011"/>
      <sheetName val="2012"/>
      <sheetName val="2013"/>
      <sheetName val="2014"/>
      <sheetName val="PAID FY'11"/>
      <sheetName val="Sum"/>
      <sheetName val="Correct - All Years"/>
      <sheetName val="Original -All Years"/>
      <sheetName val="Sheet1"/>
    </sheetNames>
    <sheetDataSet>
      <sheetData sheetId="0"/>
      <sheetData sheetId="1"/>
      <sheetData sheetId="2">
        <row r="199">
          <cell r="B199">
            <v>593837701</v>
          </cell>
          <cell r="C199" t="str">
            <v>Wagner Medical Clinic</v>
          </cell>
          <cell r="D199">
            <v>38991</v>
          </cell>
          <cell r="E199">
            <v>39355</v>
          </cell>
          <cell r="F199">
            <v>0</v>
          </cell>
          <cell r="G199">
            <v>0</v>
          </cell>
          <cell r="H199">
            <v>0</v>
          </cell>
          <cell r="I199">
            <v>0</v>
          </cell>
          <cell r="J199">
            <v>0</v>
          </cell>
          <cell r="K199">
            <v>42039</v>
          </cell>
          <cell r="L199">
            <v>42052</v>
          </cell>
          <cell r="M199">
            <v>0</v>
          </cell>
          <cell r="N199" t="str">
            <v>N/A</v>
          </cell>
          <cell r="O199">
            <v>15</v>
          </cell>
          <cell r="P199">
            <v>0</v>
          </cell>
          <cell r="Q199">
            <v>7150</v>
          </cell>
          <cell r="R199">
            <v>46.39</v>
          </cell>
          <cell r="S199">
            <v>7150</v>
          </cell>
          <cell r="T199">
            <v>88.64</v>
          </cell>
        </row>
      </sheetData>
      <sheetData sheetId="3"/>
      <sheetData sheetId="4">
        <row r="89">
          <cell r="B89">
            <v>596084905</v>
          </cell>
          <cell r="C89" t="str">
            <v>Healthcare for Women, Inc.</v>
          </cell>
          <cell r="D89">
            <v>39814</v>
          </cell>
          <cell r="E89">
            <v>40178</v>
          </cell>
          <cell r="F89" t="str">
            <v>304 Teaco Road, Suite G</v>
          </cell>
          <cell r="G89">
            <v>0</v>
          </cell>
          <cell r="H89" t="str">
            <v>Kennett</v>
          </cell>
          <cell r="I89" t="str">
            <v>MO</v>
          </cell>
          <cell r="J89">
            <v>63857</v>
          </cell>
          <cell r="K89">
            <v>42031</v>
          </cell>
          <cell r="L89">
            <v>42040</v>
          </cell>
          <cell r="M89">
            <v>13</v>
          </cell>
          <cell r="N89">
            <v>42044</v>
          </cell>
          <cell r="O89" t="str">
            <v>N/A</v>
          </cell>
          <cell r="P89">
            <v>3811</v>
          </cell>
          <cell r="Q89">
            <v>0</v>
          </cell>
          <cell r="R89">
            <v>6300</v>
          </cell>
          <cell r="S89">
            <v>289946</v>
          </cell>
          <cell r="T89" t="str">
            <v>$74.29 &amp; $76.84</v>
          </cell>
          <cell r="U89">
            <v>116.81</v>
          </cell>
          <cell r="V89">
            <v>0</v>
          </cell>
          <cell r="W89">
            <v>76.84</v>
          </cell>
          <cell r="X89">
            <v>76.84</v>
          </cell>
          <cell r="Y89">
            <v>0</v>
          </cell>
          <cell r="Z89">
            <v>6300</v>
          </cell>
          <cell r="AA89">
            <v>0</v>
          </cell>
          <cell r="AB89">
            <v>0</v>
          </cell>
          <cell r="AC89">
            <v>0</v>
          </cell>
          <cell r="AD89" t="str">
            <v>X</v>
          </cell>
          <cell r="AE89">
            <v>1</v>
          </cell>
          <cell r="AF89">
            <v>13</v>
          </cell>
          <cell r="AG89">
            <v>2904</v>
          </cell>
          <cell r="AH89">
            <v>2892</v>
          </cell>
          <cell r="AI89">
            <v>0</v>
          </cell>
          <cell r="AJ89">
            <v>0</v>
          </cell>
          <cell r="AK89">
            <v>0</v>
          </cell>
          <cell r="AL89">
            <v>0</v>
          </cell>
        </row>
        <row r="90">
          <cell r="B90">
            <v>598001808</v>
          </cell>
          <cell r="C90" t="str">
            <v>Healthnet Regional Center of Cuba</v>
          </cell>
          <cell r="D90">
            <v>39722</v>
          </cell>
          <cell r="E90">
            <v>40086</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76.84</v>
          </cell>
          <cell r="Z90">
            <v>0</v>
          </cell>
          <cell r="AA90">
            <v>0</v>
          </cell>
          <cell r="AB90">
            <v>0</v>
          </cell>
          <cell r="AC90">
            <v>0</v>
          </cell>
          <cell r="AD90">
            <v>0</v>
          </cell>
          <cell r="AE90">
            <v>0</v>
          </cell>
          <cell r="AF90">
            <v>0</v>
          </cell>
          <cell r="AG90">
            <v>0</v>
          </cell>
          <cell r="AH90">
            <v>0</v>
          </cell>
          <cell r="AI90">
            <v>0</v>
          </cell>
          <cell r="AJ90">
            <v>0</v>
          </cell>
          <cell r="AK90">
            <v>0</v>
          </cell>
          <cell r="AL90">
            <v>0</v>
          </cell>
        </row>
        <row r="91">
          <cell r="B91">
            <v>590890703</v>
          </cell>
          <cell r="C91" t="str">
            <v>Heritage Medical Clinic</v>
          </cell>
          <cell r="D91">
            <v>39814</v>
          </cell>
          <cell r="E91">
            <v>40178</v>
          </cell>
          <cell r="F91" t="str">
            <v>101-1 Main Street</v>
          </cell>
          <cell r="G91">
            <v>0</v>
          </cell>
          <cell r="H91" t="str">
            <v>Cassville</v>
          </cell>
          <cell r="I91" t="str">
            <v>MO</v>
          </cell>
          <cell r="J91">
            <v>65625</v>
          </cell>
          <cell r="K91">
            <v>41326</v>
          </cell>
          <cell r="L91">
            <v>41351</v>
          </cell>
          <cell r="M91">
            <v>638</v>
          </cell>
          <cell r="N91">
            <v>41351</v>
          </cell>
          <cell r="O91">
            <v>0</v>
          </cell>
          <cell r="P91">
            <v>2102</v>
          </cell>
          <cell r="Q91">
            <v>0</v>
          </cell>
          <cell r="R91">
            <v>0</v>
          </cell>
          <cell r="S91">
            <v>161518</v>
          </cell>
          <cell r="T91">
            <v>76.84</v>
          </cell>
          <cell r="U91">
            <v>86.82</v>
          </cell>
          <cell r="V91">
            <v>0</v>
          </cell>
          <cell r="W91">
            <v>76.84</v>
          </cell>
          <cell r="X91">
            <v>86.82</v>
          </cell>
          <cell r="Y91">
            <v>-9.9799999999999898</v>
          </cell>
          <cell r="Z91">
            <v>8800</v>
          </cell>
          <cell r="AA91">
            <v>-87824</v>
          </cell>
          <cell r="AB91">
            <v>183636</v>
          </cell>
          <cell r="AC91">
            <v>1.1298802706923476</v>
          </cell>
          <cell r="AD91">
            <v>0</v>
          </cell>
          <cell r="AE91">
            <v>0</v>
          </cell>
          <cell r="AF91">
            <v>0</v>
          </cell>
          <cell r="AG91">
            <v>0</v>
          </cell>
          <cell r="AH91">
            <v>0</v>
          </cell>
          <cell r="AI91">
            <v>0</v>
          </cell>
          <cell r="AJ91">
            <v>0</v>
          </cell>
          <cell r="AK91">
            <v>0</v>
          </cell>
          <cell r="AL91">
            <v>0</v>
          </cell>
        </row>
        <row r="92">
          <cell r="B92">
            <v>592144505</v>
          </cell>
          <cell r="C92" t="str">
            <v>Higginsville Rural Health Clinic</v>
          </cell>
          <cell r="D92">
            <v>39814</v>
          </cell>
          <cell r="E92">
            <v>40178</v>
          </cell>
          <cell r="F92" t="str">
            <v>1200 West 22nd Street</v>
          </cell>
          <cell r="G92">
            <v>0</v>
          </cell>
          <cell r="H92" t="str">
            <v>Higginsville</v>
          </cell>
          <cell r="I92" t="str">
            <v>MO</v>
          </cell>
          <cell r="J92">
            <v>64037</v>
          </cell>
          <cell r="K92">
            <v>41848</v>
          </cell>
          <cell r="L92">
            <v>41880</v>
          </cell>
          <cell r="M92">
            <v>510</v>
          </cell>
          <cell r="N92">
            <v>41887</v>
          </cell>
          <cell r="O92">
            <v>0</v>
          </cell>
          <cell r="P92">
            <v>406</v>
          </cell>
          <cell r="Q92">
            <v>1769</v>
          </cell>
          <cell r="R92">
            <v>14406</v>
          </cell>
          <cell r="S92">
            <v>167127</v>
          </cell>
          <cell r="T92">
            <v>76.84</v>
          </cell>
          <cell r="U92">
            <v>92.08</v>
          </cell>
          <cell r="V92">
            <v>0</v>
          </cell>
          <cell r="W92">
            <v>76.84</v>
          </cell>
          <cell r="X92">
            <v>92.08</v>
          </cell>
          <cell r="Y92">
            <v>-15.239999999999995</v>
          </cell>
          <cell r="Z92">
            <v>14406</v>
          </cell>
          <cell r="AA92">
            <v>-219547</v>
          </cell>
          <cell r="AB92">
            <v>-51139</v>
          </cell>
          <cell r="AC92">
            <v>1.1983342009370119</v>
          </cell>
          <cell r="AD92">
            <v>0</v>
          </cell>
          <cell r="AE92">
            <v>0</v>
          </cell>
          <cell r="AF92">
            <v>0</v>
          </cell>
          <cell r="AG92">
            <v>0</v>
          </cell>
          <cell r="AH92">
            <v>0</v>
          </cell>
          <cell r="AI92">
            <v>0</v>
          </cell>
          <cell r="AJ92">
            <v>0</v>
          </cell>
          <cell r="AK92">
            <v>0</v>
          </cell>
          <cell r="AL92">
            <v>0</v>
          </cell>
        </row>
        <row r="93">
          <cell r="B93">
            <v>597361104</v>
          </cell>
          <cell r="C93" t="str">
            <v>High Pointe Healthcare</v>
          </cell>
          <cell r="D93">
            <v>39814</v>
          </cell>
          <cell r="E93">
            <v>40178</v>
          </cell>
          <cell r="F93" t="str">
            <v>100 East Outer Road</v>
          </cell>
          <cell r="G93">
            <v>0</v>
          </cell>
          <cell r="H93" t="str">
            <v>Scott City</v>
          </cell>
          <cell r="I93" t="str">
            <v>MO</v>
          </cell>
          <cell r="J93">
            <v>63780</v>
          </cell>
          <cell r="K93">
            <v>41600</v>
          </cell>
          <cell r="L93">
            <v>41614</v>
          </cell>
          <cell r="M93">
            <v>909</v>
          </cell>
          <cell r="N93">
            <v>41621</v>
          </cell>
          <cell r="O93">
            <v>0</v>
          </cell>
          <cell r="P93">
            <v>1709</v>
          </cell>
          <cell r="Q93">
            <v>0</v>
          </cell>
          <cell r="R93">
            <v>3335</v>
          </cell>
          <cell r="S93">
            <v>131320</v>
          </cell>
          <cell r="T93">
            <v>76.84</v>
          </cell>
          <cell r="U93">
            <v>84.66</v>
          </cell>
          <cell r="V93">
            <v>0</v>
          </cell>
          <cell r="W93">
            <v>76.84</v>
          </cell>
          <cell r="X93">
            <v>84.66</v>
          </cell>
          <cell r="Y93">
            <v>-7.8199999999999932</v>
          </cell>
          <cell r="Z93">
            <v>3335</v>
          </cell>
          <cell r="AA93">
            <v>-26080</v>
          </cell>
          <cell r="AB93">
            <v>52777</v>
          </cell>
          <cell r="AC93">
            <v>1.1017699115044246</v>
          </cell>
          <cell r="AD93">
            <v>0</v>
          </cell>
          <cell r="AE93">
            <v>0</v>
          </cell>
          <cell r="AF93">
            <v>0</v>
          </cell>
          <cell r="AG93">
            <v>0</v>
          </cell>
          <cell r="AH93">
            <v>0</v>
          </cell>
          <cell r="AI93">
            <v>0</v>
          </cell>
          <cell r="AJ93">
            <v>0</v>
          </cell>
          <cell r="AK93">
            <v>0</v>
          </cell>
          <cell r="AL93">
            <v>0</v>
          </cell>
        </row>
        <row r="94">
          <cell r="B94">
            <v>596090605</v>
          </cell>
          <cell r="C94" t="str">
            <v>Hollister Medical Center</v>
          </cell>
          <cell r="D94">
            <v>39630</v>
          </cell>
          <cell r="E94">
            <v>39994</v>
          </cell>
          <cell r="F94" t="str">
            <v>151 Birch</v>
          </cell>
          <cell r="G94">
            <v>0</v>
          </cell>
          <cell r="H94" t="str">
            <v>Hollister</v>
          </cell>
          <cell r="I94" t="str">
            <v>MO</v>
          </cell>
          <cell r="J94">
            <v>0</v>
          </cell>
          <cell r="K94">
            <v>41352</v>
          </cell>
          <cell r="L94">
            <v>41515</v>
          </cell>
          <cell r="M94">
            <v>300</v>
          </cell>
          <cell r="N94">
            <v>41516</v>
          </cell>
          <cell r="O94">
            <v>0</v>
          </cell>
          <cell r="P94">
            <v>526</v>
          </cell>
          <cell r="Q94">
            <v>0</v>
          </cell>
          <cell r="R94" t="str">
            <v>CONSOL.</v>
          </cell>
          <cell r="S94">
            <v>40147</v>
          </cell>
          <cell r="T94" t="str">
            <v>$75.63 &amp; $76.84</v>
          </cell>
          <cell r="U94">
            <v>104.81</v>
          </cell>
          <cell r="V94">
            <v>0</v>
          </cell>
          <cell r="W94" t="str">
            <v>CONSOL.</v>
          </cell>
          <cell r="X94" t="str">
            <v>CONSOL.</v>
          </cell>
          <cell r="Y94" t="str">
            <v>CONSOL.</v>
          </cell>
          <cell r="Z94" t="str">
            <v>CONSOL.</v>
          </cell>
          <cell r="AA94" t="str">
            <v>CONSOL.</v>
          </cell>
          <cell r="AB94" t="str">
            <v>CONSOL.</v>
          </cell>
          <cell r="AC94" t="str">
            <v>CONSOL.</v>
          </cell>
          <cell r="AD94">
            <v>0</v>
          </cell>
          <cell r="AE94">
            <v>0</v>
          </cell>
          <cell r="AF94">
            <v>0</v>
          </cell>
          <cell r="AG94">
            <v>0</v>
          </cell>
          <cell r="AH94">
            <v>0</v>
          </cell>
          <cell r="AI94">
            <v>0</v>
          </cell>
          <cell r="AJ94">
            <v>0</v>
          </cell>
          <cell r="AK94">
            <v>0</v>
          </cell>
          <cell r="AL94">
            <v>0</v>
          </cell>
        </row>
        <row r="95">
          <cell r="B95">
            <v>595089202</v>
          </cell>
          <cell r="C95" t="str">
            <v>Immediate Healthcare (Cape Girardeau)</v>
          </cell>
          <cell r="D95">
            <v>39814</v>
          </cell>
          <cell r="E95">
            <v>40178</v>
          </cell>
          <cell r="F95" t="str">
            <v>1702 N. Kingshighway</v>
          </cell>
          <cell r="G95">
            <v>0</v>
          </cell>
          <cell r="H95" t="str">
            <v>Cape Girardeau</v>
          </cell>
          <cell r="I95" t="str">
            <v>MO</v>
          </cell>
          <cell r="J95">
            <v>63701</v>
          </cell>
          <cell r="K95">
            <v>41312</v>
          </cell>
          <cell r="L95">
            <v>41338</v>
          </cell>
          <cell r="M95">
            <v>1523</v>
          </cell>
          <cell r="N95">
            <v>41369</v>
          </cell>
          <cell r="O95">
            <v>0</v>
          </cell>
          <cell r="P95">
            <v>4515</v>
          </cell>
          <cell r="Q95">
            <v>31</v>
          </cell>
          <cell r="R95">
            <v>0</v>
          </cell>
          <cell r="S95">
            <v>349315</v>
          </cell>
          <cell r="T95">
            <v>76.84</v>
          </cell>
          <cell r="U95">
            <v>83.99</v>
          </cell>
          <cell r="V95">
            <v>0</v>
          </cell>
          <cell r="W95">
            <v>76.84</v>
          </cell>
          <cell r="X95">
            <v>83.99</v>
          </cell>
          <cell r="Y95">
            <v>-7.1499999999999915</v>
          </cell>
          <cell r="Z95">
            <v>17007</v>
          </cell>
          <cell r="AA95">
            <v>-121600</v>
          </cell>
          <cell r="AB95">
            <v>-32023</v>
          </cell>
          <cell r="AC95">
            <v>1.0930504945340966</v>
          </cell>
          <cell r="AD95">
            <v>0</v>
          </cell>
          <cell r="AE95">
            <v>0</v>
          </cell>
          <cell r="AF95">
            <v>0</v>
          </cell>
          <cell r="AG95">
            <v>0</v>
          </cell>
          <cell r="AH95">
            <v>0</v>
          </cell>
          <cell r="AI95">
            <v>0</v>
          </cell>
          <cell r="AJ95">
            <v>0</v>
          </cell>
          <cell r="AK95">
            <v>0</v>
          </cell>
          <cell r="AL95">
            <v>0</v>
          </cell>
        </row>
        <row r="96">
          <cell r="B96">
            <v>595016205</v>
          </cell>
          <cell r="C96" t="str">
            <v>Immediate Healthcare, Inc. (Perryville)</v>
          </cell>
          <cell r="D96">
            <v>39814</v>
          </cell>
          <cell r="E96">
            <v>40178</v>
          </cell>
          <cell r="F96" t="str">
            <v>1508 Edgemont Blvd.</v>
          </cell>
          <cell r="G96">
            <v>0</v>
          </cell>
          <cell r="H96" t="str">
            <v>Perryville</v>
          </cell>
          <cell r="I96" t="str">
            <v>MO</v>
          </cell>
          <cell r="J96">
            <v>63775</v>
          </cell>
          <cell r="K96">
            <v>41040</v>
          </cell>
          <cell r="L96">
            <v>41044</v>
          </cell>
          <cell r="M96">
            <v>1725</v>
          </cell>
          <cell r="N96">
            <v>41054</v>
          </cell>
          <cell r="O96">
            <v>0</v>
          </cell>
          <cell r="P96">
            <v>735</v>
          </cell>
          <cell r="Q96">
            <v>691</v>
          </cell>
          <cell r="R96">
            <v>0</v>
          </cell>
          <cell r="S96">
            <v>109574</v>
          </cell>
          <cell r="T96">
            <v>76.84</v>
          </cell>
          <cell r="U96">
            <v>85.58</v>
          </cell>
          <cell r="V96">
            <v>0</v>
          </cell>
          <cell r="W96">
            <v>76.84</v>
          </cell>
          <cell r="X96">
            <v>85.58</v>
          </cell>
          <cell r="Y96">
            <v>-8.7399999999999949</v>
          </cell>
          <cell r="Z96">
            <v>7467</v>
          </cell>
          <cell r="AA96">
            <v>-65262</v>
          </cell>
          <cell r="AB96">
            <v>147886</v>
          </cell>
          <cell r="AC96">
            <v>1.1137428422696511</v>
          </cell>
          <cell r="AD96">
            <v>0</v>
          </cell>
          <cell r="AE96">
            <v>0</v>
          </cell>
          <cell r="AF96">
            <v>0</v>
          </cell>
          <cell r="AG96">
            <v>0</v>
          </cell>
          <cell r="AH96">
            <v>0</v>
          </cell>
          <cell r="AI96">
            <v>0</v>
          </cell>
          <cell r="AJ96">
            <v>0</v>
          </cell>
          <cell r="AK96">
            <v>0</v>
          </cell>
          <cell r="AL96">
            <v>0</v>
          </cell>
        </row>
        <row r="97">
          <cell r="B97">
            <v>595057308</v>
          </cell>
          <cell r="C97" t="str">
            <v>Joseph E. Pehlman, MD PC</v>
          </cell>
          <cell r="D97">
            <v>39814</v>
          </cell>
          <cell r="E97">
            <v>40178</v>
          </cell>
          <cell r="F97" t="str">
            <v>1207 North Douglas</v>
          </cell>
          <cell r="G97">
            <v>0</v>
          </cell>
          <cell r="H97" t="str">
            <v>Malden</v>
          </cell>
          <cell r="I97" t="str">
            <v>MO</v>
          </cell>
          <cell r="J97">
            <v>63863</v>
          </cell>
          <cell r="K97">
            <v>41600</v>
          </cell>
          <cell r="L97">
            <v>41617</v>
          </cell>
          <cell r="M97">
            <v>1180</v>
          </cell>
          <cell r="N97">
            <v>41621</v>
          </cell>
          <cell r="O97">
            <v>0</v>
          </cell>
          <cell r="P97">
            <v>2403</v>
          </cell>
          <cell r="Q97">
            <v>0</v>
          </cell>
          <cell r="R97">
            <v>6488</v>
          </cell>
          <cell r="S97">
            <v>184647</v>
          </cell>
          <cell r="T97">
            <v>76.84</v>
          </cell>
          <cell r="U97">
            <v>87.55</v>
          </cell>
          <cell r="V97">
            <v>0</v>
          </cell>
          <cell r="W97">
            <v>76.84</v>
          </cell>
          <cell r="X97">
            <v>87.55</v>
          </cell>
          <cell r="Y97">
            <v>-10.709999999999994</v>
          </cell>
          <cell r="Z97">
            <v>6488</v>
          </cell>
          <cell r="AA97">
            <v>-69486</v>
          </cell>
          <cell r="AB97">
            <v>-10582</v>
          </cell>
          <cell r="AC97">
            <v>1.1393805309734513</v>
          </cell>
          <cell r="AD97">
            <v>0</v>
          </cell>
          <cell r="AE97">
            <v>0</v>
          </cell>
          <cell r="AF97">
            <v>0</v>
          </cell>
          <cell r="AG97">
            <v>0</v>
          </cell>
          <cell r="AH97">
            <v>0</v>
          </cell>
          <cell r="AI97">
            <v>0</v>
          </cell>
          <cell r="AJ97">
            <v>0</v>
          </cell>
          <cell r="AK97">
            <v>0</v>
          </cell>
          <cell r="AL97">
            <v>0</v>
          </cell>
        </row>
        <row r="98">
          <cell r="B98">
            <v>598351302</v>
          </cell>
          <cell r="C98" t="str">
            <v>Joseph William Stafford, Jr.</v>
          </cell>
          <cell r="D98">
            <v>39814</v>
          </cell>
          <cell r="E98">
            <v>40178</v>
          </cell>
          <cell r="F98" t="str">
            <v>312 Kentucky Avenue</v>
          </cell>
          <cell r="G98">
            <v>0</v>
          </cell>
          <cell r="H98" t="str">
            <v>West Plains</v>
          </cell>
          <cell r="I98" t="str">
            <v>MO</v>
          </cell>
          <cell r="J98">
            <v>0</v>
          </cell>
          <cell r="K98">
            <v>41618</v>
          </cell>
          <cell r="L98">
            <v>41624</v>
          </cell>
          <cell r="M98">
            <v>10267</v>
          </cell>
          <cell r="N98">
            <v>41635</v>
          </cell>
          <cell r="O98">
            <v>0</v>
          </cell>
          <cell r="P98">
            <v>6956</v>
          </cell>
          <cell r="Q98">
            <v>0</v>
          </cell>
          <cell r="R98">
            <v>10724</v>
          </cell>
          <cell r="S98">
            <v>533038</v>
          </cell>
          <cell r="T98">
            <v>76.63</v>
          </cell>
          <cell r="U98">
            <v>76.63</v>
          </cell>
          <cell r="V98">
            <v>0</v>
          </cell>
          <cell r="W98">
            <v>76.84</v>
          </cell>
          <cell r="X98">
            <v>76.63</v>
          </cell>
          <cell r="Y98">
            <v>0.21000000000000796</v>
          </cell>
          <cell r="Z98">
            <v>0</v>
          </cell>
          <cell r="AA98">
            <v>0</v>
          </cell>
          <cell r="AB98">
            <v>0</v>
          </cell>
          <cell r="AC98">
            <v>0</v>
          </cell>
          <cell r="AD98">
            <v>0</v>
          </cell>
          <cell r="AE98">
            <v>0</v>
          </cell>
          <cell r="AF98">
            <v>0</v>
          </cell>
          <cell r="AG98">
            <v>0</v>
          </cell>
          <cell r="AH98">
            <v>0</v>
          </cell>
          <cell r="AI98">
            <v>0</v>
          </cell>
          <cell r="AJ98">
            <v>0</v>
          </cell>
          <cell r="AK98">
            <v>0</v>
          </cell>
          <cell r="AL98">
            <v>0</v>
          </cell>
        </row>
        <row r="99">
          <cell r="B99">
            <v>599371408</v>
          </cell>
          <cell r="C99" t="str">
            <v>Kennett Pediatrics and Adolescent Medicine</v>
          </cell>
          <cell r="D99">
            <v>39814</v>
          </cell>
          <cell r="E99">
            <v>40178</v>
          </cell>
          <cell r="F99" t="str">
            <v>211 Teaco Road</v>
          </cell>
          <cell r="G99">
            <v>0</v>
          </cell>
          <cell r="H99" t="str">
            <v>Kennett</v>
          </cell>
          <cell r="I99" t="str">
            <v>MO</v>
          </cell>
          <cell r="J99">
            <v>63857</v>
          </cell>
          <cell r="K99">
            <v>41093</v>
          </cell>
          <cell r="L99">
            <v>41099</v>
          </cell>
          <cell r="M99">
            <v>84269</v>
          </cell>
          <cell r="N99">
            <v>41110</v>
          </cell>
          <cell r="O99">
            <v>0</v>
          </cell>
          <cell r="P99">
            <v>7959</v>
          </cell>
          <cell r="Q99">
            <v>0</v>
          </cell>
          <cell r="R99">
            <v>0</v>
          </cell>
          <cell r="S99">
            <v>558323</v>
          </cell>
          <cell r="T99">
            <v>70.150000000000006</v>
          </cell>
          <cell r="U99">
            <v>70.150000000000006</v>
          </cell>
          <cell r="V99">
            <v>0</v>
          </cell>
          <cell r="W99">
            <v>76.84</v>
          </cell>
          <cell r="X99">
            <v>70.150000000000006</v>
          </cell>
          <cell r="Y99">
            <v>6.6899999999999977</v>
          </cell>
          <cell r="Z99">
            <v>11818</v>
          </cell>
          <cell r="AA99">
            <v>79062</v>
          </cell>
          <cell r="AB99">
            <v>367860</v>
          </cell>
          <cell r="AC99">
            <v>0.91293597084851641</v>
          </cell>
          <cell r="AD99">
            <v>0</v>
          </cell>
          <cell r="AE99">
            <v>0</v>
          </cell>
          <cell r="AF99">
            <v>0</v>
          </cell>
          <cell r="AG99">
            <v>0</v>
          </cell>
          <cell r="AH99">
            <v>0</v>
          </cell>
          <cell r="AI99">
            <v>0</v>
          </cell>
          <cell r="AJ99">
            <v>0</v>
          </cell>
          <cell r="AK99">
            <v>0</v>
          </cell>
          <cell r="AL99">
            <v>0</v>
          </cell>
        </row>
        <row r="100">
          <cell r="B100">
            <v>595929605</v>
          </cell>
          <cell r="C100" t="str">
            <v>Kneibert Clinic LLC</v>
          </cell>
          <cell r="D100">
            <v>39814</v>
          </cell>
          <cell r="E100">
            <v>40178</v>
          </cell>
          <cell r="F100" t="str">
            <v>686 Lester</v>
          </cell>
          <cell r="G100">
            <v>0</v>
          </cell>
          <cell r="H100" t="str">
            <v>Poplar Bluff</v>
          </cell>
          <cell r="I100" t="str">
            <v>MO</v>
          </cell>
          <cell r="J100">
            <v>63902</v>
          </cell>
          <cell r="K100">
            <v>41696</v>
          </cell>
          <cell r="L100">
            <v>41716</v>
          </cell>
          <cell r="M100">
            <v>8548</v>
          </cell>
          <cell r="N100">
            <v>41719</v>
          </cell>
          <cell r="O100">
            <v>0</v>
          </cell>
          <cell r="P100">
            <v>44320</v>
          </cell>
          <cell r="Q100">
            <v>0</v>
          </cell>
          <cell r="R100">
            <v>107293</v>
          </cell>
          <cell r="S100">
            <v>3405549</v>
          </cell>
          <cell r="T100">
            <v>76.84</v>
          </cell>
          <cell r="U100">
            <v>90.8</v>
          </cell>
          <cell r="V100">
            <v>0</v>
          </cell>
          <cell r="W100">
            <v>76.84</v>
          </cell>
          <cell r="X100">
            <v>90.8</v>
          </cell>
          <cell r="Y100">
            <v>-13.959999999999994</v>
          </cell>
          <cell r="Z100">
            <v>107293</v>
          </cell>
          <cell r="AA100">
            <v>-1497810</v>
          </cell>
          <cell r="AB100">
            <v>3440560</v>
          </cell>
          <cell r="AC100">
            <v>1.1816762103071317</v>
          </cell>
          <cell r="AD100">
            <v>0</v>
          </cell>
          <cell r="AE100">
            <v>0</v>
          </cell>
          <cell r="AF100">
            <v>0</v>
          </cell>
          <cell r="AG100">
            <v>0</v>
          </cell>
          <cell r="AH100">
            <v>0</v>
          </cell>
          <cell r="AI100">
            <v>0</v>
          </cell>
          <cell r="AJ100">
            <v>0</v>
          </cell>
          <cell r="AK100">
            <v>0</v>
          </cell>
          <cell r="AL100">
            <v>0</v>
          </cell>
        </row>
        <row r="101">
          <cell r="B101">
            <v>595938200</v>
          </cell>
          <cell r="C101" t="str">
            <v>Kneibert Clinic LLC - North</v>
          </cell>
          <cell r="D101">
            <v>39814</v>
          </cell>
          <cell r="E101">
            <v>40178</v>
          </cell>
          <cell r="F101" t="str">
            <v>2588 North Westwood</v>
          </cell>
          <cell r="G101">
            <v>0</v>
          </cell>
          <cell r="H101" t="str">
            <v>Poplar Bluff</v>
          </cell>
          <cell r="I101" t="str">
            <v>MO</v>
          </cell>
          <cell r="J101">
            <v>63902</v>
          </cell>
          <cell r="K101">
            <v>41696</v>
          </cell>
          <cell r="L101">
            <v>41716</v>
          </cell>
          <cell r="M101">
            <v>194</v>
          </cell>
          <cell r="N101">
            <v>41719</v>
          </cell>
          <cell r="O101">
            <v>0</v>
          </cell>
          <cell r="P101">
            <v>1118</v>
          </cell>
          <cell r="Q101">
            <v>0</v>
          </cell>
          <cell r="R101" t="str">
            <v>CONSOL.</v>
          </cell>
          <cell r="S101">
            <v>85907</v>
          </cell>
          <cell r="T101">
            <v>76.84</v>
          </cell>
          <cell r="U101">
            <v>90.8</v>
          </cell>
          <cell r="V101">
            <v>0</v>
          </cell>
          <cell r="W101" t="str">
            <v>CONSOL</v>
          </cell>
          <cell r="X101" t="str">
            <v>CONSOL</v>
          </cell>
          <cell r="Y101" t="str">
            <v>CONSOL</v>
          </cell>
          <cell r="Z101" t="str">
            <v>CONSOL</v>
          </cell>
          <cell r="AA101" t="str">
            <v>CONSOL</v>
          </cell>
          <cell r="AB101" t="str">
            <v>CONSOL</v>
          </cell>
          <cell r="AC101" t="str">
            <v>CONSOL</v>
          </cell>
          <cell r="AD101">
            <v>0</v>
          </cell>
          <cell r="AE101">
            <v>0</v>
          </cell>
          <cell r="AF101">
            <v>0</v>
          </cell>
          <cell r="AG101">
            <v>0</v>
          </cell>
          <cell r="AH101">
            <v>0</v>
          </cell>
          <cell r="AI101">
            <v>0</v>
          </cell>
          <cell r="AJ101">
            <v>0</v>
          </cell>
          <cell r="AK101">
            <v>0</v>
          </cell>
          <cell r="AL101">
            <v>0</v>
          </cell>
        </row>
        <row r="102">
          <cell r="B102">
            <v>598542801</v>
          </cell>
          <cell r="C102" t="str">
            <v>Lancaster Clinic</v>
          </cell>
          <cell r="D102">
            <v>39814</v>
          </cell>
          <cell r="E102">
            <v>40178</v>
          </cell>
          <cell r="F102" t="str">
            <v>Highway 136, P O Box 295</v>
          </cell>
          <cell r="G102">
            <v>0</v>
          </cell>
          <cell r="H102" t="str">
            <v>Lancaster</v>
          </cell>
          <cell r="I102" t="str">
            <v>MO</v>
          </cell>
          <cell r="J102">
            <v>63548</v>
          </cell>
          <cell r="K102">
            <v>40498</v>
          </cell>
          <cell r="L102">
            <v>40619</v>
          </cell>
          <cell r="M102">
            <v>718</v>
          </cell>
          <cell r="N102">
            <v>40627</v>
          </cell>
          <cell r="O102">
            <v>0</v>
          </cell>
          <cell r="P102">
            <v>1040</v>
          </cell>
          <cell r="Q102">
            <v>0</v>
          </cell>
          <cell r="R102">
            <v>0</v>
          </cell>
          <cell r="S102">
            <v>71448</v>
          </cell>
          <cell r="T102">
            <v>68.7</v>
          </cell>
          <cell r="U102">
            <v>68.7</v>
          </cell>
          <cell r="V102">
            <v>0</v>
          </cell>
          <cell r="W102">
            <v>76.84</v>
          </cell>
          <cell r="X102">
            <v>68.7</v>
          </cell>
          <cell r="Y102">
            <v>8.14</v>
          </cell>
          <cell r="Z102">
            <v>8110</v>
          </cell>
          <cell r="AA102">
            <v>66015</v>
          </cell>
          <cell r="AB102">
            <v>-24476</v>
          </cell>
          <cell r="AC102">
            <v>0.89406559083810511</v>
          </cell>
          <cell r="AD102">
            <v>0</v>
          </cell>
          <cell r="AE102">
            <v>0</v>
          </cell>
          <cell r="AF102">
            <v>0</v>
          </cell>
          <cell r="AG102">
            <v>0</v>
          </cell>
          <cell r="AH102">
            <v>0</v>
          </cell>
          <cell r="AI102">
            <v>0</v>
          </cell>
          <cell r="AJ102">
            <v>0</v>
          </cell>
          <cell r="AK102">
            <v>0</v>
          </cell>
          <cell r="AL102">
            <v>0</v>
          </cell>
        </row>
        <row r="103">
          <cell r="B103">
            <v>594949901</v>
          </cell>
          <cell r="C103" t="str">
            <v>Laurie Clinic</v>
          </cell>
          <cell r="D103">
            <v>39569</v>
          </cell>
          <cell r="E103">
            <v>39933</v>
          </cell>
          <cell r="F103" t="str">
            <v>156 Missouri Biulevardm Suite B</v>
          </cell>
          <cell r="G103">
            <v>0</v>
          </cell>
          <cell r="H103" t="str">
            <v>Laurie</v>
          </cell>
          <cell r="I103" t="str">
            <v>MO</v>
          </cell>
          <cell r="J103">
            <v>65038</v>
          </cell>
          <cell r="K103">
            <v>41372</v>
          </cell>
          <cell r="L103">
            <v>41388</v>
          </cell>
          <cell r="M103">
            <v>2765</v>
          </cell>
          <cell r="N103">
            <v>41404</v>
          </cell>
          <cell r="O103">
            <v>0</v>
          </cell>
          <cell r="P103">
            <v>742</v>
          </cell>
          <cell r="Q103">
            <v>2073</v>
          </cell>
          <cell r="R103">
            <v>0</v>
          </cell>
          <cell r="S103">
            <v>214254</v>
          </cell>
          <cell r="T103" t="str">
            <v>$75.63 &amp; $76.77</v>
          </cell>
          <cell r="U103">
            <v>76.77</v>
          </cell>
          <cell r="V103">
            <v>0</v>
          </cell>
          <cell r="W103">
            <v>76.84</v>
          </cell>
          <cell r="X103">
            <v>91.39</v>
          </cell>
          <cell r="Y103">
            <v>-14.549999999999997</v>
          </cell>
          <cell r="Z103">
            <v>0</v>
          </cell>
          <cell r="AA103">
            <v>0</v>
          </cell>
          <cell r="AB103">
            <v>0</v>
          </cell>
          <cell r="AC103">
            <v>1.1893545028630921</v>
          </cell>
          <cell r="AD103">
            <v>0</v>
          </cell>
          <cell r="AE103">
            <v>0</v>
          </cell>
          <cell r="AF103">
            <v>0</v>
          </cell>
          <cell r="AG103">
            <v>0</v>
          </cell>
          <cell r="AH103">
            <v>0</v>
          </cell>
          <cell r="AI103">
            <v>0</v>
          </cell>
          <cell r="AJ103">
            <v>0</v>
          </cell>
          <cell r="AK103">
            <v>0</v>
          </cell>
          <cell r="AL103">
            <v>0</v>
          </cell>
        </row>
        <row r="104">
          <cell r="B104">
            <v>593362700</v>
          </cell>
          <cell r="C104" t="str">
            <v>Lebanon Family Practice</v>
          </cell>
          <cell r="D104">
            <v>39630</v>
          </cell>
          <cell r="E104">
            <v>39994</v>
          </cell>
          <cell r="F104" t="str">
            <v>120 Hospital Dr, Suite 100</v>
          </cell>
          <cell r="G104">
            <v>0</v>
          </cell>
          <cell r="H104" t="str">
            <v>Lebanon</v>
          </cell>
          <cell r="I104" t="str">
            <v>MO</v>
          </cell>
          <cell r="J104">
            <v>0</v>
          </cell>
          <cell r="K104">
            <v>41352</v>
          </cell>
          <cell r="L104">
            <v>41515</v>
          </cell>
          <cell r="M104">
            <v>51600</v>
          </cell>
          <cell r="N104">
            <v>41516</v>
          </cell>
          <cell r="O104">
            <v>0</v>
          </cell>
          <cell r="P104">
            <v>1057</v>
          </cell>
          <cell r="Q104">
            <v>2617</v>
          </cell>
          <cell r="R104">
            <v>140000</v>
          </cell>
          <cell r="S104">
            <v>280535</v>
          </cell>
          <cell r="T104" t="str">
            <v>$75.63 &amp; $76.84</v>
          </cell>
          <cell r="U104">
            <v>104.81</v>
          </cell>
          <cell r="V104">
            <v>0</v>
          </cell>
          <cell r="W104" t="str">
            <v>$75.63 &amp; $76.84</v>
          </cell>
          <cell r="X104">
            <v>104.81</v>
          </cell>
          <cell r="Y104">
            <v>-27.97</v>
          </cell>
          <cell r="Z104">
            <v>140000</v>
          </cell>
          <cell r="AA104">
            <v>-3915800</v>
          </cell>
          <cell r="AB104">
            <v>183393</v>
          </cell>
          <cell r="AC104">
            <v>1.36</v>
          </cell>
          <cell r="AD104">
            <v>0</v>
          </cell>
          <cell r="AE104">
            <v>0</v>
          </cell>
          <cell r="AF104">
            <v>0</v>
          </cell>
          <cell r="AG104">
            <v>0</v>
          </cell>
          <cell r="AH104">
            <v>0</v>
          </cell>
          <cell r="AI104">
            <v>0</v>
          </cell>
          <cell r="AJ104">
            <v>0</v>
          </cell>
          <cell r="AK104">
            <v>0</v>
          </cell>
          <cell r="AL104">
            <v>0</v>
          </cell>
        </row>
        <row r="105">
          <cell r="B105">
            <v>597785609</v>
          </cell>
          <cell r="C105" t="str">
            <v>Lebanon Internal Medicine Pediatrics</v>
          </cell>
          <cell r="D105">
            <v>39630</v>
          </cell>
          <cell r="E105">
            <v>39994</v>
          </cell>
          <cell r="F105" t="str">
            <v>120 Hospital Dr. Suite 300</v>
          </cell>
          <cell r="G105">
            <v>0</v>
          </cell>
          <cell r="H105" t="str">
            <v>Lebanon</v>
          </cell>
          <cell r="I105" t="str">
            <v>MO</v>
          </cell>
          <cell r="J105">
            <v>0</v>
          </cell>
          <cell r="K105">
            <v>41352</v>
          </cell>
          <cell r="L105">
            <v>41515</v>
          </cell>
          <cell r="M105">
            <v>7402</v>
          </cell>
          <cell r="N105">
            <v>41516</v>
          </cell>
          <cell r="O105">
            <v>0</v>
          </cell>
          <cell r="P105">
            <v>2386</v>
          </cell>
          <cell r="Q105">
            <v>8894</v>
          </cell>
          <cell r="R105" t="str">
            <v>CONSOL.</v>
          </cell>
          <cell r="S105">
            <v>660071</v>
          </cell>
          <cell r="T105" t="str">
            <v>$75.63 &amp; $76.84</v>
          </cell>
          <cell r="U105">
            <v>104.81</v>
          </cell>
          <cell r="V105">
            <v>0</v>
          </cell>
          <cell r="W105" t="str">
            <v>CONSOL.</v>
          </cell>
          <cell r="X105" t="str">
            <v>CONSOL.</v>
          </cell>
          <cell r="Y105" t="str">
            <v>CONSOL.</v>
          </cell>
          <cell r="Z105" t="str">
            <v>CONSOL</v>
          </cell>
          <cell r="AA105" t="str">
            <v>CONSOL</v>
          </cell>
          <cell r="AB105" t="str">
            <v>CONSOL</v>
          </cell>
          <cell r="AC105" t="str">
            <v>CONSOL</v>
          </cell>
          <cell r="AD105">
            <v>0</v>
          </cell>
          <cell r="AE105">
            <v>0</v>
          </cell>
          <cell r="AF105">
            <v>0</v>
          </cell>
          <cell r="AG105">
            <v>0</v>
          </cell>
          <cell r="AH105">
            <v>0</v>
          </cell>
          <cell r="AI105">
            <v>0</v>
          </cell>
          <cell r="AJ105">
            <v>0</v>
          </cell>
          <cell r="AK105">
            <v>0</v>
          </cell>
          <cell r="AL105">
            <v>0</v>
          </cell>
        </row>
        <row r="106">
          <cell r="B106">
            <v>599335205</v>
          </cell>
          <cell r="C106" t="str">
            <v>Lebanon Women's Center</v>
          </cell>
          <cell r="D106">
            <v>39630</v>
          </cell>
          <cell r="E106">
            <v>39994</v>
          </cell>
          <cell r="F106" t="str">
            <v>120 Hospital Drive, Suite 250</v>
          </cell>
          <cell r="G106">
            <v>0</v>
          </cell>
          <cell r="H106" t="str">
            <v>Lebanon</v>
          </cell>
          <cell r="I106" t="str">
            <v>MO</v>
          </cell>
          <cell r="J106">
            <v>0</v>
          </cell>
          <cell r="K106">
            <v>41352</v>
          </cell>
          <cell r="L106">
            <v>41515</v>
          </cell>
          <cell r="M106">
            <v>57903</v>
          </cell>
          <cell r="N106">
            <v>41516</v>
          </cell>
          <cell r="O106">
            <v>0</v>
          </cell>
          <cell r="P106">
            <v>540</v>
          </cell>
          <cell r="Q106">
            <v>3040</v>
          </cell>
          <cell r="R106" t="str">
            <v>CONSOL.</v>
          </cell>
          <cell r="S106">
            <v>272909</v>
          </cell>
          <cell r="T106" t="str">
            <v>$75.63 &amp; $76.84</v>
          </cell>
          <cell r="U106">
            <v>104.81</v>
          </cell>
          <cell r="V106">
            <v>0</v>
          </cell>
          <cell r="W106" t="str">
            <v>CONSOL.</v>
          </cell>
          <cell r="X106" t="str">
            <v>CONSOL.</v>
          </cell>
          <cell r="Y106" t="str">
            <v>CONSOL.</v>
          </cell>
          <cell r="Z106" t="str">
            <v>CONSOL.</v>
          </cell>
          <cell r="AA106" t="str">
            <v>CONSOL.</v>
          </cell>
          <cell r="AB106" t="str">
            <v>CONSOL.</v>
          </cell>
          <cell r="AC106" t="str">
            <v>CONSOL.</v>
          </cell>
          <cell r="AD106">
            <v>0</v>
          </cell>
          <cell r="AE106">
            <v>0</v>
          </cell>
          <cell r="AF106">
            <v>0</v>
          </cell>
          <cell r="AG106">
            <v>0</v>
          </cell>
          <cell r="AH106">
            <v>0</v>
          </cell>
          <cell r="AI106">
            <v>0</v>
          </cell>
          <cell r="AJ106">
            <v>0</v>
          </cell>
          <cell r="AK106">
            <v>0</v>
          </cell>
          <cell r="AL106">
            <v>0</v>
          </cell>
        </row>
        <row r="107">
          <cell r="B107">
            <v>597820406</v>
          </cell>
          <cell r="C107" t="str">
            <v>Lewistown Rural Health Clinic</v>
          </cell>
          <cell r="D107">
            <v>39814</v>
          </cell>
          <cell r="E107">
            <v>40178</v>
          </cell>
          <cell r="F107" t="str">
            <v>1422 S Sam Houston Blvd</v>
          </cell>
          <cell r="G107">
            <v>0</v>
          </cell>
          <cell r="H107" t="str">
            <v>Houston</v>
          </cell>
          <cell r="I107" t="str">
            <v>MO</v>
          </cell>
          <cell r="J107">
            <v>0</v>
          </cell>
          <cell r="K107">
            <v>41369</v>
          </cell>
          <cell r="L107">
            <v>41388</v>
          </cell>
          <cell r="M107">
            <v>1740</v>
          </cell>
          <cell r="N107">
            <v>41404</v>
          </cell>
          <cell r="O107">
            <v>0</v>
          </cell>
          <cell r="P107">
            <v>1438</v>
          </cell>
          <cell r="Q107">
            <v>0</v>
          </cell>
          <cell r="R107">
            <v>0</v>
          </cell>
          <cell r="S107">
            <v>110496</v>
          </cell>
          <cell r="T107">
            <v>76.84</v>
          </cell>
          <cell r="U107">
            <v>111.81</v>
          </cell>
          <cell r="V107">
            <v>0</v>
          </cell>
          <cell r="W107" t="str">
            <v>CONSOL</v>
          </cell>
          <cell r="X107" t="str">
            <v>CONSOL</v>
          </cell>
          <cell r="Y107" t="str">
            <v>CONSOL</v>
          </cell>
          <cell r="Z107" t="str">
            <v>CONSOL</v>
          </cell>
          <cell r="AA107" t="str">
            <v>CONSOL</v>
          </cell>
          <cell r="AB107" t="str">
            <v>CONSOL</v>
          </cell>
          <cell r="AC107" t="str">
            <v>CONSOL</v>
          </cell>
          <cell r="AD107">
            <v>0</v>
          </cell>
          <cell r="AE107">
            <v>0</v>
          </cell>
          <cell r="AF107">
            <v>0</v>
          </cell>
          <cell r="AG107">
            <v>0</v>
          </cell>
          <cell r="AH107">
            <v>0</v>
          </cell>
          <cell r="AI107">
            <v>0</v>
          </cell>
          <cell r="AJ107">
            <v>0</v>
          </cell>
          <cell r="AK107">
            <v>0</v>
          </cell>
          <cell r="AL107">
            <v>0</v>
          </cell>
        </row>
        <row r="108">
          <cell r="B108">
            <v>598373306</v>
          </cell>
          <cell r="C108" t="str">
            <v>Managed Care, Inc.</v>
          </cell>
          <cell r="D108">
            <v>39630</v>
          </cell>
          <cell r="E108">
            <v>39994</v>
          </cell>
          <cell r="F108" t="str">
            <v>808 Hunter Avenue, Suite 4</v>
          </cell>
          <cell r="G108">
            <v>0</v>
          </cell>
          <cell r="H108" t="str">
            <v>Sikeston</v>
          </cell>
          <cell r="I108" t="str">
            <v>MO</v>
          </cell>
          <cell r="J108">
            <v>0</v>
          </cell>
          <cell r="K108">
            <v>41374</v>
          </cell>
          <cell r="L108">
            <v>41388</v>
          </cell>
          <cell r="M108">
            <v>134</v>
          </cell>
          <cell r="N108">
            <v>41404</v>
          </cell>
          <cell r="O108">
            <v>0</v>
          </cell>
          <cell r="P108">
            <v>233</v>
          </cell>
          <cell r="Q108">
            <v>0</v>
          </cell>
          <cell r="R108">
            <v>0</v>
          </cell>
          <cell r="S108">
            <v>17756</v>
          </cell>
          <cell r="T108" t="str">
            <v>$75.63 &amp; $76.84</v>
          </cell>
          <cell r="U108">
            <v>78.37</v>
          </cell>
          <cell r="V108">
            <v>0</v>
          </cell>
          <cell r="W108">
            <v>0</v>
          </cell>
          <cell r="X108">
            <v>0</v>
          </cell>
          <cell r="Y108">
            <v>76.84</v>
          </cell>
          <cell r="Z108">
            <v>0</v>
          </cell>
          <cell r="AA108">
            <v>0</v>
          </cell>
          <cell r="AB108">
            <v>0</v>
          </cell>
          <cell r="AC108">
            <v>0</v>
          </cell>
          <cell r="AD108">
            <v>0</v>
          </cell>
          <cell r="AE108">
            <v>0</v>
          </cell>
          <cell r="AF108">
            <v>0</v>
          </cell>
          <cell r="AG108">
            <v>0</v>
          </cell>
          <cell r="AH108">
            <v>0</v>
          </cell>
          <cell r="AI108">
            <v>0</v>
          </cell>
          <cell r="AJ108">
            <v>0</v>
          </cell>
          <cell r="AK108">
            <v>0</v>
          </cell>
          <cell r="AL108">
            <v>0</v>
          </cell>
        </row>
        <row r="109">
          <cell r="B109">
            <v>596020602</v>
          </cell>
          <cell r="C109" t="str">
            <v>Mansfield Clinic</v>
          </cell>
          <cell r="D109">
            <v>39814</v>
          </cell>
          <cell r="E109">
            <v>40178</v>
          </cell>
          <cell r="F109" t="str">
            <v>304 W. Commercial</v>
          </cell>
          <cell r="G109">
            <v>0</v>
          </cell>
          <cell r="H109" t="str">
            <v>Mansfield</v>
          </cell>
          <cell r="I109" t="str">
            <v>MO</v>
          </cell>
          <cell r="J109">
            <v>65704</v>
          </cell>
          <cell r="K109">
            <v>40840</v>
          </cell>
          <cell r="L109">
            <v>40872</v>
          </cell>
          <cell r="M109">
            <v>-775</v>
          </cell>
          <cell r="N109">
            <v>40886</v>
          </cell>
          <cell r="O109">
            <v>0</v>
          </cell>
          <cell r="P109">
            <v>3085</v>
          </cell>
          <cell r="Q109">
            <v>0</v>
          </cell>
          <cell r="R109">
            <v>0</v>
          </cell>
          <cell r="S109">
            <v>208762</v>
          </cell>
          <cell r="T109">
            <v>67.67</v>
          </cell>
          <cell r="U109">
            <v>67.67</v>
          </cell>
          <cell r="V109">
            <v>0</v>
          </cell>
          <cell r="W109">
            <v>76.84</v>
          </cell>
          <cell r="X109">
            <v>67.67</v>
          </cell>
          <cell r="Y109">
            <v>9.1700000000000017</v>
          </cell>
          <cell r="Z109" t="str">
            <v>Consol</v>
          </cell>
          <cell r="AA109" t="str">
            <v>Consol</v>
          </cell>
          <cell r="AB109">
            <v>105290</v>
          </cell>
          <cell r="AC109">
            <v>0.8806611140031233</v>
          </cell>
          <cell r="AD109">
            <v>0</v>
          </cell>
          <cell r="AE109">
            <v>0</v>
          </cell>
          <cell r="AF109">
            <v>0</v>
          </cell>
          <cell r="AG109">
            <v>0</v>
          </cell>
          <cell r="AH109">
            <v>0</v>
          </cell>
          <cell r="AI109">
            <v>0</v>
          </cell>
          <cell r="AJ109">
            <v>0</v>
          </cell>
          <cell r="AK109">
            <v>0</v>
          </cell>
          <cell r="AL109">
            <v>0</v>
          </cell>
        </row>
        <row r="110">
          <cell r="B110">
            <v>596841205</v>
          </cell>
          <cell r="C110" t="str">
            <v>Marshfield Family Clinic</v>
          </cell>
          <cell r="D110">
            <v>39814</v>
          </cell>
          <cell r="E110">
            <v>40178</v>
          </cell>
          <cell r="F110" t="str">
            <v>1000 W. Washington</v>
          </cell>
          <cell r="G110">
            <v>0</v>
          </cell>
          <cell r="H110" t="str">
            <v>Marshfield</v>
          </cell>
          <cell r="I110" t="str">
            <v>MO</v>
          </cell>
          <cell r="J110">
            <v>65706</v>
          </cell>
          <cell r="K110">
            <v>41617</v>
          </cell>
          <cell r="L110">
            <v>41624</v>
          </cell>
          <cell r="M110">
            <v>407</v>
          </cell>
          <cell r="N110">
            <v>41635</v>
          </cell>
          <cell r="O110">
            <v>0</v>
          </cell>
          <cell r="P110">
            <v>1363</v>
          </cell>
          <cell r="Q110">
            <v>0</v>
          </cell>
          <cell r="R110">
            <v>10952</v>
          </cell>
          <cell r="S110">
            <v>104733</v>
          </cell>
          <cell r="T110">
            <v>76.84</v>
          </cell>
          <cell r="U110">
            <v>98.91</v>
          </cell>
          <cell r="V110">
            <v>0</v>
          </cell>
          <cell r="W110">
            <v>76.84</v>
          </cell>
          <cell r="X110">
            <v>98.91</v>
          </cell>
          <cell r="Y110">
            <v>-22.069999999999993</v>
          </cell>
          <cell r="Z110">
            <v>10952</v>
          </cell>
          <cell r="AA110">
            <v>-241711</v>
          </cell>
          <cell r="AB110">
            <v>-78116</v>
          </cell>
          <cell r="AC110">
            <v>1.2872201978136386</v>
          </cell>
          <cell r="AD110">
            <v>0</v>
          </cell>
          <cell r="AE110">
            <v>0</v>
          </cell>
          <cell r="AF110">
            <v>0</v>
          </cell>
          <cell r="AG110">
            <v>0</v>
          </cell>
          <cell r="AH110">
            <v>0</v>
          </cell>
          <cell r="AI110">
            <v>0</v>
          </cell>
          <cell r="AJ110">
            <v>0</v>
          </cell>
          <cell r="AK110">
            <v>0</v>
          </cell>
          <cell r="AL110">
            <v>0</v>
          </cell>
        </row>
        <row r="111">
          <cell r="B111">
            <v>590445409</v>
          </cell>
          <cell r="C111" t="str">
            <v>Massey Family Care, LLC</v>
          </cell>
          <cell r="D111">
            <v>39814</v>
          </cell>
          <cell r="E111">
            <v>39933</v>
          </cell>
          <cell r="F111">
            <v>0</v>
          </cell>
          <cell r="G111">
            <v>0</v>
          </cell>
          <cell r="H111">
            <v>0</v>
          </cell>
          <cell r="I111">
            <v>0</v>
          </cell>
          <cell r="J111">
            <v>0</v>
          </cell>
          <cell r="K111">
            <v>40449</v>
          </cell>
          <cell r="L111">
            <v>41290</v>
          </cell>
          <cell r="M111">
            <v>44</v>
          </cell>
          <cell r="N111">
            <v>41327</v>
          </cell>
          <cell r="O111">
            <v>0</v>
          </cell>
          <cell r="P111">
            <v>64</v>
          </cell>
          <cell r="Q111">
            <v>0</v>
          </cell>
          <cell r="R111">
            <v>0</v>
          </cell>
          <cell r="S111">
            <v>4840</v>
          </cell>
          <cell r="T111">
            <v>76.84</v>
          </cell>
          <cell r="U111">
            <v>172.67</v>
          </cell>
          <cell r="V111">
            <v>0</v>
          </cell>
          <cell r="W111">
            <v>76.84</v>
          </cell>
          <cell r="X111">
            <v>172.67</v>
          </cell>
          <cell r="Y111">
            <v>-95.829999999999984</v>
          </cell>
          <cell r="Z111">
            <v>539</v>
          </cell>
          <cell r="AA111">
            <v>-51652</v>
          </cell>
          <cell r="AB111">
            <v>15797</v>
          </cell>
          <cell r="AC111">
            <v>2.2471369078604893</v>
          </cell>
          <cell r="AD111">
            <v>0</v>
          </cell>
          <cell r="AE111">
            <v>0</v>
          </cell>
          <cell r="AF111">
            <v>0</v>
          </cell>
          <cell r="AG111">
            <v>0</v>
          </cell>
          <cell r="AH111">
            <v>0</v>
          </cell>
          <cell r="AI111">
            <v>0</v>
          </cell>
          <cell r="AJ111">
            <v>0</v>
          </cell>
          <cell r="AK111">
            <v>0</v>
          </cell>
          <cell r="AL111">
            <v>0</v>
          </cell>
        </row>
        <row r="112">
          <cell r="B112">
            <v>596052704</v>
          </cell>
          <cell r="C112" t="str">
            <v>Medical Arts Clinic</v>
          </cell>
          <cell r="D112">
            <v>39814</v>
          </cell>
          <cell r="E112">
            <v>40178</v>
          </cell>
          <cell r="F112" t="str">
            <v>1103 West Liberty</v>
          </cell>
          <cell r="G112">
            <v>0</v>
          </cell>
          <cell r="H112" t="str">
            <v>Farmington</v>
          </cell>
          <cell r="I112" t="str">
            <v>MO</v>
          </cell>
          <cell r="J112">
            <v>0</v>
          </cell>
          <cell r="K112">
            <v>41911</v>
          </cell>
          <cell r="L112">
            <v>41927</v>
          </cell>
          <cell r="M112">
            <v>777</v>
          </cell>
          <cell r="N112">
            <v>41936</v>
          </cell>
          <cell r="O112">
            <v>0</v>
          </cell>
          <cell r="P112">
            <v>2638</v>
          </cell>
          <cell r="Q112">
            <v>0</v>
          </cell>
          <cell r="R112">
            <v>32963</v>
          </cell>
          <cell r="S112">
            <v>202704</v>
          </cell>
          <cell r="T112">
            <v>76.84</v>
          </cell>
          <cell r="U112">
            <v>107.73</v>
          </cell>
          <cell r="V112">
            <v>0</v>
          </cell>
          <cell r="W112">
            <v>76.84</v>
          </cell>
          <cell r="X112">
            <v>107.73</v>
          </cell>
          <cell r="Y112">
            <v>-30.89</v>
          </cell>
          <cell r="Z112">
            <v>32963</v>
          </cell>
          <cell r="AA112">
            <v>-1018227</v>
          </cell>
          <cell r="AB112">
            <v>-2107254</v>
          </cell>
          <cell r="AC112">
            <v>0</v>
          </cell>
          <cell r="AD112">
            <v>0</v>
          </cell>
          <cell r="AE112">
            <v>0</v>
          </cell>
          <cell r="AF112">
            <v>0</v>
          </cell>
          <cell r="AG112">
            <v>0</v>
          </cell>
          <cell r="AH112">
            <v>0</v>
          </cell>
          <cell r="AI112">
            <v>0</v>
          </cell>
          <cell r="AJ112">
            <v>0</v>
          </cell>
          <cell r="AK112">
            <v>0</v>
          </cell>
          <cell r="AL112">
            <v>0</v>
          </cell>
        </row>
        <row r="113">
          <cell r="B113">
            <v>594636508</v>
          </cell>
          <cell r="C113" t="str">
            <v>Medical Center (The)</v>
          </cell>
          <cell r="D113">
            <v>39600</v>
          </cell>
          <cell r="E113">
            <v>39964</v>
          </cell>
          <cell r="F113" t="str">
            <v>902 Wollard Blvd</v>
          </cell>
          <cell r="G113">
            <v>0</v>
          </cell>
          <cell r="H113" t="str">
            <v>Richmond</v>
          </cell>
          <cell r="I113" t="str">
            <v>MO</v>
          </cell>
          <cell r="J113">
            <v>64085</v>
          </cell>
          <cell r="K113">
            <v>41383</v>
          </cell>
          <cell r="L113">
            <v>41388</v>
          </cell>
          <cell r="M113">
            <v>1645</v>
          </cell>
          <cell r="N113">
            <v>41404</v>
          </cell>
          <cell r="O113">
            <v>0</v>
          </cell>
          <cell r="P113">
            <v>645</v>
          </cell>
          <cell r="Q113">
            <v>902</v>
          </cell>
          <cell r="R113">
            <v>0</v>
          </cell>
          <cell r="S113">
            <v>117914</v>
          </cell>
          <cell r="T113" t="str">
            <v>$75.63 &amp; $76.84</v>
          </cell>
          <cell r="U113">
            <v>94.96</v>
          </cell>
          <cell r="V113">
            <v>0</v>
          </cell>
          <cell r="W113">
            <v>76.84</v>
          </cell>
          <cell r="X113">
            <v>94.96</v>
          </cell>
          <cell r="Y113">
            <v>-18.11999999999999</v>
          </cell>
          <cell r="Z113">
            <v>16845</v>
          </cell>
          <cell r="AA113">
            <v>-305231</v>
          </cell>
          <cell r="AB113">
            <v>-207251</v>
          </cell>
          <cell r="AC113">
            <v>1.2358146798542424</v>
          </cell>
          <cell r="AD113">
            <v>0</v>
          </cell>
          <cell r="AE113">
            <v>0</v>
          </cell>
          <cell r="AF113">
            <v>0</v>
          </cell>
          <cell r="AG113">
            <v>0</v>
          </cell>
          <cell r="AH113">
            <v>0</v>
          </cell>
          <cell r="AI113">
            <v>0</v>
          </cell>
          <cell r="AJ113">
            <v>0</v>
          </cell>
          <cell r="AK113">
            <v>0</v>
          </cell>
          <cell r="AL113">
            <v>0</v>
          </cell>
        </row>
        <row r="114">
          <cell r="B114">
            <v>590166500</v>
          </cell>
          <cell r="C114" t="str">
            <v>Medical Clinic of Willow Springs</v>
          </cell>
          <cell r="D114">
            <v>39722</v>
          </cell>
          <cell r="E114">
            <v>40086</v>
          </cell>
          <cell r="F114" t="str">
            <v>212 E Second St, PO Box 176</v>
          </cell>
          <cell r="G114">
            <v>0</v>
          </cell>
          <cell r="H114" t="str">
            <v>Milan</v>
          </cell>
          <cell r="I114" t="str">
            <v>MO</v>
          </cell>
          <cell r="J114">
            <v>0</v>
          </cell>
          <cell r="K114">
            <v>41516</v>
          </cell>
          <cell r="L114">
            <v>41526</v>
          </cell>
          <cell r="M114">
            <v>966</v>
          </cell>
          <cell r="N114">
            <v>41532</v>
          </cell>
          <cell r="O114">
            <v>0</v>
          </cell>
          <cell r="P114">
            <v>2376</v>
          </cell>
          <cell r="Q114">
            <v>0</v>
          </cell>
          <cell r="R114">
            <v>11665</v>
          </cell>
          <cell r="S114">
            <v>181750</v>
          </cell>
          <cell r="T114" t="str">
            <v>$75.63 &amp; $76.84</v>
          </cell>
          <cell r="U114">
            <v>105.54</v>
          </cell>
          <cell r="V114">
            <v>0</v>
          </cell>
          <cell r="W114">
            <v>76.84</v>
          </cell>
          <cell r="X114">
            <v>105.54</v>
          </cell>
          <cell r="Y114">
            <v>-28.700000000000003</v>
          </cell>
          <cell r="Z114">
            <v>11665</v>
          </cell>
          <cell r="AA114">
            <v>-334786</v>
          </cell>
          <cell r="AB114">
            <v>200420</v>
          </cell>
          <cell r="AC114">
            <v>1.3735033836543467</v>
          </cell>
          <cell r="AD114">
            <v>0</v>
          </cell>
          <cell r="AE114">
            <v>0</v>
          </cell>
          <cell r="AF114">
            <v>0</v>
          </cell>
          <cell r="AG114">
            <v>0</v>
          </cell>
          <cell r="AH114">
            <v>0</v>
          </cell>
          <cell r="AI114">
            <v>0</v>
          </cell>
          <cell r="AJ114">
            <v>0</v>
          </cell>
          <cell r="AK114">
            <v>0</v>
          </cell>
          <cell r="AL114">
            <v>0</v>
          </cell>
        </row>
        <row r="115">
          <cell r="B115">
            <v>593915200</v>
          </cell>
          <cell r="C115" t="str">
            <v>Medstop One, Inc.</v>
          </cell>
          <cell r="D115">
            <v>39814</v>
          </cell>
          <cell r="E115">
            <v>40178</v>
          </cell>
          <cell r="F115" t="str">
            <v>2065 William, Suite 209</v>
          </cell>
          <cell r="G115">
            <v>0</v>
          </cell>
          <cell r="H115" t="str">
            <v>Cape Girardeau</v>
          </cell>
          <cell r="I115" t="str">
            <v>MO</v>
          </cell>
          <cell r="J115">
            <v>63701</v>
          </cell>
          <cell r="K115">
            <v>42017</v>
          </cell>
          <cell r="L115">
            <v>42024</v>
          </cell>
          <cell r="M115">
            <v>7535</v>
          </cell>
          <cell r="N115">
            <v>42041</v>
          </cell>
          <cell r="O115" t="str">
            <v>N/A</v>
          </cell>
          <cell r="P115">
            <v>1731</v>
          </cell>
          <cell r="Q115">
            <v>0</v>
          </cell>
          <cell r="R115">
            <v>5038</v>
          </cell>
          <cell r="S115">
            <v>133010</v>
          </cell>
          <cell r="T115">
            <v>76.84</v>
          </cell>
          <cell r="U115">
            <v>81.8</v>
          </cell>
          <cell r="V115">
            <v>0</v>
          </cell>
          <cell r="W115">
            <v>76.84</v>
          </cell>
          <cell r="X115">
            <v>81.8</v>
          </cell>
          <cell r="Y115">
            <v>-4.9599999999999937</v>
          </cell>
          <cell r="Z115">
            <v>5038</v>
          </cell>
          <cell r="AA115">
            <v>-24988</v>
          </cell>
          <cell r="AB115">
            <v>0</v>
          </cell>
          <cell r="AC115">
            <v>0</v>
          </cell>
          <cell r="AD115">
            <v>0</v>
          </cell>
          <cell r="AE115">
            <v>0</v>
          </cell>
          <cell r="AF115">
            <v>0</v>
          </cell>
          <cell r="AG115">
            <v>0</v>
          </cell>
          <cell r="AH115">
            <v>0</v>
          </cell>
          <cell r="AI115">
            <v>0</v>
          </cell>
          <cell r="AJ115">
            <v>0</v>
          </cell>
          <cell r="AK115">
            <v>0</v>
          </cell>
          <cell r="AL115">
            <v>0</v>
          </cell>
        </row>
        <row r="116">
          <cell r="B116">
            <v>595175001</v>
          </cell>
          <cell r="C116" t="str">
            <v>Midtown Family Medical Center</v>
          </cell>
          <cell r="D116">
            <v>39814</v>
          </cell>
          <cell r="E116">
            <v>40178</v>
          </cell>
          <cell r="F116" t="str">
            <v>24 North Sprigg Street</v>
          </cell>
          <cell r="G116">
            <v>0</v>
          </cell>
          <cell r="H116" t="str">
            <v>Cape Girardeau</v>
          </cell>
          <cell r="I116" t="str">
            <v>MO</v>
          </cell>
          <cell r="J116">
            <v>6572</v>
          </cell>
          <cell r="K116">
            <v>41557</v>
          </cell>
          <cell r="L116">
            <v>41569</v>
          </cell>
          <cell r="M116">
            <v>3589</v>
          </cell>
          <cell r="N116">
            <v>41586</v>
          </cell>
          <cell r="O116">
            <v>0</v>
          </cell>
          <cell r="P116">
            <v>2601</v>
          </cell>
          <cell r="Q116">
            <v>0</v>
          </cell>
          <cell r="R116">
            <v>6016</v>
          </cell>
          <cell r="S116">
            <v>198768</v>
          </cell>
          <cell r="T116">
            <v>76.42</v>
          </cell>
          <cell r="U116">
            <v>76.42</v>
          </cell>
          <cell r="V116">
            <v>0</v>
          </cell>
          <cell r="W116">
            <v>76.84</v>
          </cell>
          <cell r="X116">
            <v>76.42</v>
          </cell>
          <cell r="Y116">
            <v>0.42000000000000171</v>
          </cell>
          <cell r="Z116">
            <v>6019</v>
          </cell>
          <cell r="AA116">
            <v>2528</v>
          </cell>
          <cell r="AB116">
            <v>-4276</v>
          </cell>
          <cell r="AC116">
            <v>0.9945340968245705</v>
          </cell>
          <cell r="AD116">
            <v>0</v>
          </cell>
          <cell r="AE116">
            <v>0</v>
          </cell>
          <cell r="AF116">
            <v>0</v>
          </cell>
          <cell r="AG116">
            <v>0</v>
          </cell>
          <cell r="AH116">
            <v>0</v>
          </cell>
          <cell r="AI116">
            <v>0</v>
          </cell>
          <cell r="AJ116">
            <v>0</v>
          </cell>
          <cell r="AK116">
            <v>0</v>
          </cell>
          <cell r="AL116">
            <v>0</v>
          </cell>
        </row>
        <row r="117">
          <cell r="B117">
            <v>599888807</v>
          </cell>
          <cell r="C117" t="str">
            <v>Midwest Health Group Convenient Care</v>
          </cell>
          <cell r="D117">
            <v>40135</v>
          </cell>
          <cell r="E117">
            <v>40178</v>
          </cell>
          <cell r="F117" t="str">
            <v>507 West Pine Street</v>
          </cell>
          <cell r="G117">
            <v>0</v>
          </cell>
          <cell r="H117" t="str">
            <v>Farmington</v>
          </cell>
          <cell r="I117" t="str">
            <v>MO</v>
          </cell>
          <cell r="J117">
            <v>0</v>
          </cell>
          <cell r="K117">
            <v>41850</v>
          </cell>
          <cell r="L117">
            <v>41862</v>
          </cell>
          <cell r="M117">
            <v>0</v>
          </cell>
          <cell r="N117" t="str">
            <v>N/A</v>
          </cell>
          <cell r="O117">
            <v>0</v>
          </cell>
          <cell r="P117">
            <v>0</v>
          </cell>
          <cell r="Q117">
            <v>4</v>
          </cell>
          <cell r="R117">
            <v>376</v>
          </cell>
          <cell r="S117">
            <v>307</v>
          </cell>
          <cell r="T117">
            <v>76.84</v>
          </cell>
          <cell r="U117">
            <v>78.599999999999994</v>
          </cell>
          <cell r="V117">
            <v>0</v>
          </cell>
          <cell r="W117">
            <v>76.84</v>
          </cell>
          <cell r="X117">
            <v>78.599999999999994</v>
          </cell>
          <cell r="Y117">
            <v>-1.7599999999999909</v>
          </cell>
          <cell r="Z117">
            <v>367</v>
          </cell>
          <cell r="AA117">
            <v>-646</v>
          </cell>
          <cell r="AB117">
            <v>-3481</v>
          </cell>
          <cell r="AC117">
            <v>1.0229047371160853</v>
          </cell>
          <cell r="AD117">
            <v>0</v>
          </cell>
          <cell r="AE117">
            <v>0</v>
          </cell>
          <cell r="AF117">
            <v>0</v>
          </cell>
          <cell r="AG117">
            <v>0</v>
          </cell>
          <cell r="AH117">
            <v>0</v>
          </cell>
          <cell r="AI117">
            <v>0</v>
          </cell>
          <cell r="AJ117">
            <v>0</v>
          </cell>
          <cell r="AK117">
            <v>0</v>
          </cell>
          <cell r="AL117">
            <v>0</v>
          </cell>
        </row>
        <row r="118">
          <cell r="B118">
            <v>591720800</v>
          </cell>
          <cell r="C118" t="str">
            <v>Milan Family Practice Clinic, PC</v>
          </cell>
          <cell r="D118">
            <v>39814</v>
          </cell>
          <cell r="E118">
            <v>40178</v>
          </cell>
          <cell r="F118" t="str">
            <v>210 North Market</v>
          </cell>
          <cell r="G118">
            <v>0</v>
          </cell>
          <cell r="H118" t="str">
            <v>Milan</v>
          </cell>
          <cell r="I118" t="str">
            <v>MO</v>
          </cell>
          <cell r="J118">
            <v>63556</v>
          </cell>
          <cell r="K118">
            <v>41495</v>
          </cell>
          <cell r="L118">
            <v>41505</v>
          </cell>
          <cell r="M118">
            <v>513</v>
          </cell>
          <cell r="N118">
            <v>41516</v>
          </cell>
          <cell r="O118">
            <v>0</v>
          </cell>
          <cell r="P118">
            <v>2343</v>
          </cell>
          <cell r="Q118">
            <v>0</v>
          </cell>
          <cell r="R118">
            <v>9973</v>
          </cell>
          <cell r="S118">
            <v>180036</v>
          </cell>
          <cell r="T118">
            <v>76.84</v>
          </cell>
          <cell r="U118">
            <v>92.64</v>
          </cell>
          <cell r="V118">
            <v>0</v>
          </cell>
          <cell r="W118">
            <v>76.84</v>
          </cell>
          <cell r="X118">
            <v>92.64</v>
          </cell>
          <cell r="Y118">
            <v>-15.799999999999997</v>
          </cell>
          <cell r="Z118">
            <v>9973</v>
          </cell>
          <cell r="AA118">
            <v>-157573</v>
          </cell>
          <cell r="AB118">
            <v>-67221</v>
          </cell>
          <cell r="AC118">
            <v>1.2056220718375845</v>
          </cell>
          <cell r="AD118">
            <v>0</v>
          </cell>
          <cell r="AE118">
            <v>0</v>
          </cell>
          <cell r="AF118">
            <v>0</v>
          </cell>
          <cell r="AG118">
            <v>0</v>
          </cell>
          <cell r="AH118">
            <v>0</v>
          </cell>
          <cell r="AI118">
            <v>0</v>
          </cell>
          <cell r="AJ118">
            <v>0</v>
          </cell>
          <cell r="AK118">
            <v>0</v>
          </cell>
          <cell r="AL118">
            <v>0</v>
          </cell>
        </row>
        <row r="119">
          <cell r="B119">
            <v>594943706</v>
          </cell>
          <cell r="C119" t="str">
            <v>Mineral Area Doctor's Clinic</v>
          </cell>
          <cell r="D119">
            <v>39539</v>
          </cell>
          <cell r="E119">
            <v>39903</v>
          </cell>
          <cell r="F119" t="str">
            <v>1103 Weber Road, Ste. 202</v>
          </cell>
          <cell r="G119">
            <v>0</v>
          </cell>
          <cell r="H119" t="str">
            <v>Farmington</v>
          </cell>
          <cell r="I119" t="str">
            <v>MO</v>
          </cell>
          <cell r="J119">
            <v>63640</v>
          </cell>
          <cell r="K119">
            <v>41292</v>
          </cell>
          <cell r="L119">
            <v>41309</v>
          </cell>
          <cell r="M119">
            <v>-45274</v>
          </cell>
          <cell r="N119">
            <v>41327</v>
          </cell>
          <cell r="O119">
            <v>21301802447</v>
          </cell>
          <cell r="P119">
            <v>570</v>
          </cell>
          <cell r="Q119">
            <v>2546</v>
          </cell>
          <cell r="R119">
            <v>0</v>
          </cell>
          <cell r="S119">
            <v>182224</v>
          </cell>
          <cell r="T119">
            <v>58.48</v>
          </cell>
          <cell r="U119">
            <v>58.48</v>
          </cell>
          <cell r="V119">
            <v>0</v>
          </cell>
          <cell r="W119">
            <v>75.63</v>
          </cell>
          <cell r="X119">
            <v>58.48</v>
          </cell>
          <cell r="Y119">
            <v>18.360000000000007</v>
          </cell>
          <cell r="Z119" t="str">
            <v>CONSOL</v>
          </cell>
          <cell r="AA119" t="str">
            <v>CONSOL</v>
          </cell>
          <cell r="AB119">
            <v>148018</v>
          </cell>
          <cell r="AC119">
            <v>0.77323813301599897</v>
          </cell>
          <cell r="AD119">
            <v>0</v>
          </cell>
          <cell r="AE119">
            <v>0</v>
          </cell>
          <cell r="AF119">
            <v>0</v>
          </cell>
          <cell r="AG119">
            <v>0</v>
          </cell>
          <cell r="AH119">
            <v>0</v>
          </cell>
          <cell r="AI119">
            <v>0</v>
          </cell>
          <cell r="AJ119">
            <v>0</v>
          </cell>
          <cell r="AK119">
            <v>0</v>
          </cell>
          <cell r="AL119">
            <v>0</v>
          </cell>
        </row>
        <row r="120">
          <cell r="B120">
            <v>597462506</v>
          </cell>
          <cell r="C120" t="str">
            <v>Missouri Valley Physicians, PC</v>
          </cell>
          <cell r="D120">
            <v>39814</v>
          </cell>
          <cell r="E120">
            <v>40178</v>
          </cell>
          <cell r="F120" t="str">
            <v>2303 South Highway 65</v>
          </cell>
          <cell r="G120">
            <v>0</v>
          </cell>
          <cell r="H120" t="str">
            <v>Marshall</v>
          </cell>
          <cell r="I120" t="str">
            <v>MO</v>
          </cell>
          <cell r="J120">
            <v>0</v>
          </cell>
          <cell r="K120">
            <v>41626</v>
          </cell>
          <cell r="L120">
            <v>41638</v>
          </cell>
          <cell r="M120">
            <v>2064</v>
          </cell>
          <cell r="N120">
            <v>41649</v>
          </cell>
          <cell r="O120">
            <v>0</v>
          </cell>
          <cell r="P120">
            <v>1457</v>
          </cell>
          <cell r="Q120">
            <v>3478</v>
          </cell>
          <cell r="R120">
            <v>38513</v>
          </cell>
          <cell r="S120">
            <v>379205</v>
          </cell>
          <cell r="T120">
            <v>76.84</v>
          </cell>
          <cell r="U120">
            <v>107.19</v>
          </cell>
          <cell r="V120">
            <v>0</v>
          </cell>
          <cell r="W120">
            <v>76.84</v>
          </cell>
          <cell r="X120">
            <v>107.19</v>
          </cell>
          <cell r="Y120">
            <v>-30.349999999999994</v>
          </cell>
          <cell r="Z120">
            <v>38513</v>
          </cell>
          <cell r="AA120">
            <v>-1168870</v>
          </cell>
          <cell r="AB120">
            <v>-347487</v>
          </cell>
          <cell r="AC120">
            <v>1.3949765747006766</v>
          </cell>
          <cell r="AD120">
            <v>0</v>
          </cell>
          <cell r="AE120">
            <v>0</v>
          </cell>
          <cell r="AF120">
            <v>0</v>
          </cell>
          <cell r="AG120">
            <v>0</v>
          </cell>
          <cell r="AH120">
            <v>0</v>
          </cell>
          <cell r="AI120">
            <v>0</v>
          </cell>
          <cell r="AJ120">
            <v>0</v>
          </cell>
          <cell r="AK120">
            <v>0</v>
          </cell>
          <cell r="AL120">
            <v>0</v>
          </cell>
        </row>
        <row r="121">
          <cell r="B121">
            <v>599084902</v>
          </cell>
          <cell r="C121" t="str">
            <v>Monett Medical Center</v>
          </cell>
          <cell r="D121">
            <v>39630</v>
          </cell>
          <cell r="E121">
            <v>39994</v>
          </cell>
          <cell r="F121" t="str">
            <v>315 East Cleveland</v>
          </cell>
          <cell r="G121">
            <v>0</v>
          </cell>
          <cell r="H121" t="str">
            <v>Monett</v>
          </cell>
          <cell r="I121" t="str">
            <v>MO</v>
          </cell>
          <cell r="J121">
            <v>0</v>
          </cell>
          <cell r="K121">
            <v>41352</v>
          </cell>
          <cell r="L121">
            <v>41515</v>
          </cell>
          <cell r="M121">
            <v>958</v>
          </cell>
          <cell r="N121">
            <v>41516</v>
          </cell>
          <cell r="O121">
            <v>0</v>
          </cell>
          <cell r="P121">
            <v>1826</v>
          </cell>
          <cell r="Q121">
            <v>1</v>
          </cell>
          <cell r="R121" t="str">
            <v>CONSOL.</v>
          </cell>
          <cell r="S121">
            <v>139465</v>
          </cell>
          <cell r="T121" t="str">
            <v>$75.63 &amp; $76.84</v>
          </cell>
          <cell r="U121">
            <v>104.81</v>
          </cell>
          <cell r="V121">
            <v>0</v>
          </cell>
          <cell r="W121" t="str">
            <v>CONSOL.</v>
          </cell>
          <cell r="X121" t="str">
            <v>CONSOL.</v>
          </cell>
          <cell r="Y121" t="str">
            <v>CONSOL.</v>
          </cell>
          <cell r="Z121" t="str">
            <v>CONSOL.</v>
          </cell>
          <cell r="AA121" t="str">
            <v>CONSOL.</v>
          </cell>
          <cell r="AB121" t="str">
            <v>CONSOL.</v>
          </cell>
          <cell r="AC121" t="str">
            <v>CONSOL.</v>
          </cell>
          <cell r="AD121">
            <v>0</v>
          </cell>
          <cell r="AE121">
            <v>0</v>
          </cell>
          <cell r="AF121">
            <v>0</v>
          </cell>
          <cell r="AG121">
            <v>0</v>
          </cell>
          <cell r="AH121">
            <v>0</v>
          </cell>
          <cell r="AI121">
            <v>0</v>
          </cell>
          <cell r="AJ121">
            <v>0</v>
          </cell>
          <cell r="AK121">
            <v>0</v>
          </cell>
          <cell r="AL121">
            <v>0</v>
          </cell>
        </row>
        <row r="122">
          <cell r="B122">
            <v>592365415</v>
          </cell>
          <cell r="C122" t="str">
            <v>Mountain View Medical Clinic</v>
          </cell>
          <cell r="D122">
            <v>39630</v>
          </cell>
          <cell r="E122">
            <v>39994</v>
          </cell>
          <cell r="F122" t="str">
            <v>Highway 60, PO Box 352</v>
          </cell>
          <cell r="G122">
            <v>0</v>
          </cell>
          <cell r="H122" t="str">
            <v>Mountain View</v>
          </cell>
          <cell r="I122" t="str">
            <v>MO</v>
          </cell>
          <cell r="J122">
            <v>0</v>
          </cell>
          <cell r="K122">
            <v>41698</v>
          </cell>
          <cell r="L122">
            <v>41733</v>
          </cell>
          <cell r="M122">
            <v>1603</v>
          </cell>
          <cell r="N122">
            <v>41747</v>
          </cell>
          <cell r="O122">
            <v>0</v>
          </cell>
          <cell r="P122">
            <v>2118</v>
          </cell>
          <cell r="Q122">
            <v>2</v>
          </cell>
          <cell r="R122" t="str">
            <v>CONSOL.</v>
          </cell>
          <cell r="S122">
            <v>162416</v>
          </cell>
          <cell r="T122" t="str">
            <v>$75.63 &amp; $76.84</v>
          </cell>
          <cell r="U122">
            <v>97.63</v>
          </cell>
          <cell r="V122">
            <v>0</v>
          </cell>
          <cell r="W122" t="str">
            <v>CONSOL</v>
          </cell>
          <cell r="X122" t="str">
            <v>CONSOL</v>
          </cell>
          <cell r="Y122" t="str">
            <v>CONSOL</v>
          </cell>
          <cell r="Z122" t="str">
            <v>CONSOL</v>
          </cell>
          <cell r="AA122" t="str">
            <v>CONSOL</v>
          </cell>
          <cell r="AB122" t="str">
            <v>CONSOL</v>
          </cell>
          <cell r="AC122" t="str">
            <v>CONSOL</v>
          </cell>
          <cell r="AD122">
            <v>0</v>
          </cell>
          <cell r="AE122">
            <v>0</v>
          </cell>
          <cell r="AF122">
            <v>0</v>
          </cell>
          <cell r="AG122">
            <v>0</v>
          </cell>
          <cell r="AH122">
            <v>0</v>
          </cell>
          <cell r="AI122">
            <v>0</v>
          </cell>
          <cell r="AJ122">
            <v>0</v>
          </cell>
          <cell r="AK122">
            <v>0</v>
          </cell>
          <cell r="AL122">
            <v>0</v>
          </cell>
        </row>
        <row r="123">
          <cell r="B123">
            <v>590665907</v>
          </cell>
          <cell r="C123" t="str">
            <v>Mt. Vernon Clinic</v>
          </cell>
          <cell r="D123">
            <v>39814</v>
          </cell>
          <cell r="E123">
            <v>40178</v>
          </cell>
          <cell r="F123" t="str">
            <v>1011 S. East Street</v>
          </cell>
          <cell r="G123">
            <v>0</v>
          </cell>
          <cell r="H123" t="str">
            <v>Mt. Vernon</v>
          </cell>
          <cell r="I123" t="str">
            <v>MO</v>
          </cell>
          <cell r="J123">
            <v>65712</v>
          </cell>
          <cell r="K123">
            <v>40941</v>
          </cell>
          <cell r="L123">
            <v>40955</v>
          </cell>
          <cell r="M123">
            <v>10144</v>
          </cell>
          <cell r="N123">
            <v>40963</v>
          </cell>
          <cell r="O123">
            <v>0</v>
          </cell>
          <cell r="P123">
            <v>3315</v>
          </cell>
          <cell r="Q123">
            <v>0</v>
          </cell>
          <cell r="R123">
            <v>0</v>
          </cell>
          <cell r="S123">
            <v>244415</v>
          </cell>
          <cell r="T123">
            <v>73.73</v>
          </cell>
          <cell r="U123">
            <v>73.73</v>
          </cell>
          <cell r="V123">
            <v>0</v>
          </cell>
          <cell r="W123">
            <v>76.84</v>
          </cell>
          <cell r="X123">
            <v>73.73</v>
          </cell>
          <cell r="Y123">
            <v>3.1099999999999994</v>
          </cell>
          <cell r="Z123">
            <v>11323</v>
          </cell>
          <cell r="AA123">
            <v>35215</v>
          </cell>
          <cell r="AB123">
            <v>6812</v>
          </cell>
          <cell r="AC123">
            <v>0.95952628839146281</v>
          </cell>
          <cell r="AD123">
            <v>0</v>
          </cell>
          <cell r="AE123">
            <v>0</v>
          </cell>
          <cell r="AF123">
            <v>0</v>
          </cell>
          <cell r="AG123">
            <v>0</v>
          </cell>
          <cell r="AH123">
            <v>0</v>
          </cell>
          <cell r="AI123">
            <v>0</v>
          </cell>
          <cell r="AJ123">
            <v>0</v>
          </cell>
          <cell r="AK123">
            <v>0</v>
          </cell>
          <cell r="AL123">
            <v>0</v>
          </cell>
        </row>
        <row r="124">
          <cell r="B124">
            <v>595219007</v>
          </cell>
          <cell r="C124" t="str">
            <v>Nevada Medical Clinic</v>
          </cell>
          <cell r="D124">
            <v>39814</v>
          </cell>
          <cell r="E124">
            <v>40178</v>
          </cell>
          <cell r="F124" t="str">
            <v>900 South Adams</v>
          </cell>
          <cell r="G124">
            <v>0</v>
          </cell>
          <cell r="H124" t="str">
            <v>Nevada</v>
          </cell>
          <cell r="I124" t="str">
            <v>MO</v>
          </cell>
          <cell r="J124">
            <v>0</v>
          </cell>
          <cell r="K124">
            <v>41627</v>
          </cell>
          <cell r="L124">
            <v>41645</v>
          </cell>
          <cell r="M124">
            <v>3953</v>
          </cell>
          <cell r="N124">
            <v>41646</v>
          </cell>
          <cell r="O124">
            <v>0</v>
          </cell>
          <cell r="P124">
            <v>3573</v>
          </cell>
          <cell r="Q124">
            <v>8991</v>
          </cell>
          <cell r="R124">
            <v>37810</v>
          </cell>
          <cell r="S124">
            <v>965571</v>
          </cell>
          <cell r="T124">
            <v>76.84</v>
          </cell>
          <cell r="U124">
            <v>83.11</v>
          </cell>
          <cell r="V124">
            <v>0</v>
          </cell>
          <cell r="W124">
            <v>76.84</v>
          </cell>
          <cell r="X124">
            <v>83.11</v>
          </cell>
          <cell r="Y124">
            <v>-6.269999999999996</v>
          </cell>
          <cell r="Z124">
            <v>37810</v>
          </cell>
          <cell r="AA124">
            <v>-237069</v>
          </cell>
          <cell r="AB124">
            <v>-185922</v>
          </cell>
          <cell r="AC124">
            <v>1.0815981259760541</v>
          </cell>
          <cell r="AD124">
            <v>0</v>
          </cell>
          <cell r="AE124">
            <v>0</v>
          </cell>
          <cell r="AF124">
            <v>0</v>
          </cell>
          <cell r="AG124">
            <v>0</v>
          </cell>
          <cell r="AH124">
            <v>0</v>
          </cell>
          <cell r="AI124">
            <v>0</v>
          </cell>
          <cell r="AJ124">
            <v>0</v>
          </cell>
          <cell r="AK124">
            <v>0</v>
          </cell>
          <cell r="AL124">
            <v>0</v>
          </cell>
        </row>
        <row r="125">
          <cell r="B125">
            <v>595414103</v>
          </cell>
          <cell r="C125" t="str">
            <v>Nixa Family Medical Walk-In Clinic</v>
          </cell>
          <cell r="D125">
            <v>39479</v>
          </cell>
          <cell r="E125">
            <v>39844</v>
          </cell>
          <cell r="F125" t="str">
            <v>103 Old Wilderness Road</v>
          </cell>
          <cell r="G125">
            <v>0</v>
          </cell>
          <cell r="H125" t="str">
            <v>Nixa</v>
          </cell>
          <cell r="I125" t="str">
            <v>MO</v>
          </cell>
          <cell r="J125">
            <v>65714</v>
          </cell>
          <cell r="K125">
            <v>41445</v>
          </cell>
          <cell r="L125">
            <v>41463</v>
          </cell>
          <cell r="M125">
            <v>2478</v>
          </cell>
          <cell r="N125">
            <v>41467</v>
          </cell>
          <cell r="O125">
            <v>0</v>
          </cell>
          <cell r="P125">
            <v>3360</v>
          </cell>
          <cell r="Q125">
            <v>0</v>
          </cell>
          <cell r="R125">
            <v>9795</v>
          </cell>
          <cell r="S125">
            <v>254484</v>
          </cell>
          <cell r="T125" t="str">
            <v>$75.63 &amp; $76.84</v>
          </cell>
          <cell r="U125">
            <v>95.75</v>
          </cell>
          <cell r="V125">
            <v>0</v>
          </cell>
          <cell r="W125">
            <v>75.63</v>
          </cell>
          <cell r="X125">
            <v>95.75</v>
          </cell>
          <cell r="Y125">
            <v>-18.909999999999997</v>
          </cell>
          <cell r="Z125">
            <v>9795</v>
          </cell>
          <cell r="AA125">
            <v>-185223</v>
          </cell>
          <cell r="AB125">
            <v>-11707</v>
          </cell>
          <cell r="AC125">
            <v>1.2660319978844374</v>
          </cell>
          <cell r="AD125">
            <v>0</v>
          </cell>
          <cell r="AE125">
            <v>0</v>
          </cell>
          <cell r="AF125">
            <v>0</v>
          </cell>
          <cell r="AG125">
            <v>0</v>
          </cell>
          <cell r="AH125">
            <v>0</v>
          </cell>
          <cell r="AI125">
            <v>0</v>
          </cell>
          <cell r="AJ125">
            <v>0</v>
          </cell>
          <cell r="AK125">
            <v>0</v>
          </cell>
          <cell r="AL125">
            <v>0</v>
          </cell>
        </row>
        <row r="126">
          <cell r="B126">
            <v>598021202</v>
          </cell>
          <cell r="C126" t="str">
            <v>North Missouri Family Health Center</v>
          </cell>
          <cell r="D126">
            <v>39814</v>
          </cell>
          <cell r="E126">
            <v>40178</v>
          </cell>
          <cell r="F126" t="str">
            <v>2703 Miller St</v>
          </cell>
          <cell r="G126">
            <v>0</v>
          </cell>
          <cell r="H126" t="str">
            <v xml:space="preserve">Bethany </v>
          </cell>
          <cell r="I126" t="str">
            <v>MO</v>
          </cell>
          <cell r="J126">
            <v>64424</v>
          </cell>
          <cell r="K126">
            <v>41635</v>
          </cell>
          <cell r="L126">
            <v>41649</v>
          </cell>
          <cell r="M126">
            <v>3777</v>
          </cell>
          <cell r="N126">
            <v>41663</v>
          </cell>
          <cell r="O126">
            <v>0</v>
          </cell>
          <cell r="P126">
            <v>2224</v>
          </cell>
          <cell r="Q126">
            <v>0</v>
          </cell>
          <cell r="R126">
            <v>12755</v>
          </cell>
          <cell r="S126">
            <v>170892</v>
          </cell>
          <cell r="T126">
            <v>76.84</v>
          </cell>
          <cell r="U126">
            <v>87.11</v>
          </cell>
          <cell r="V126">
            <v>0</v>
          </cell>
          <cell r="W126">
            <v>76.84</v>
          </cell>
          <cell r="X126">
            <v>87.11</v>
          </cell>
          <cell r="Y126">
            <v>-10.269999999999996</v>
          </cell>
          <cell r="Z126">
            <v>12755</v>
          </cell>
          <cell r="AA126">
            <v>-130994</v>
          </cell>
          <cell r="AB126">
            <v>-60853</v>
          </cell>
          <cell r="AC126">
            <v>1.13365434669443</v>
          </cell>
          <cell r="AD126">
            <v>0</v>
          </cell>
          <cell r="AE126">
            <v>0</v>
          </cell>
          <cell r="AF126">
            <v>0</v>
          </cell>
          <cell r="AG126">
            <v>0</v>
          </cell>
          <cell r="AH126">
            <v>0</v>
          </cell>
          <cell r="AI126">
            <v>0</v>
          </cell>
          <cell r="AJ126">
            <v>0</v>
          </cell>
          <cell r="AK126">
            <v>0</v>
          </cell>
          <cell r="AL126">
            <v>0</v>
          </cell>
        </row>
        <row r="127">
          <cell r="B127">
            <v>595510900</v>
          </cell>
          <cell r="C127" t="str">
            <v>Ozark Family Medical Walk In Clinic</v>
          </cell>
          <cell r="D127">
            <v>39785</v>
          </cell>
          <cell r="E127">
            <v>39844</v>
          </cell>
          <cell r="F127" t="str">
            <v>1500 West State Highway J</v>
          </cell>
          <cell r="G127">
            <v>0</v>
          </cell>
          <cell r="H127" t="str">
            <v>Ozark</v>
          </cell>
          <cell r="I127" t="str">
            <v>MO</v>
          </cell>
          <cell r="J127">
            <v>0</v>
          </cell>
          <cell r="K127">
            <v>41386</v>
          </cell>
          <cell r="L127">
            <v>41396</v>
          </cell>
          <cell r="M127">
            <v>0</v>
          </cell>
          <cell r="N127" t="str">
            <v>N/A</v>
          </cell>
          <cell r="O127">
            <v>0</v>
          </cell>
          <cell r="P127">
            <v>97</v>
          </cell>
          <cell r="Q127">
            <v>0</v>
          </cell>
          <cell r="R127">
            <v>0</v>
          </cell>
          <cell r="S127">
            <v>7412</v>
          </cell>
          <cell r="T127" t="str">
            <v>$75.63 &amp; $76.84</v>
          </cell>
          <cell r="U127">
            <v>244.09</v>
          </cell>
          <cell r="V127">
            <v>0</v>
          </cell>
          <cell r="W127">
            <v>76.84</v>
          </cell>
          <cell r="X127">
            <v>244.09</v>
          </cell>
          <cell r="Y127">
            <v>-167.25</v>
          </cell>
          <cell r="Z127">
            <v>332</v>
          </cell>
          <cell r="AA127">
            <v>-55527</v>
          </cell>
          <cell r="AB127">
            <v>0</v>
          </cell>
          <cell r="AC127">
            <v>3.1766007287870899</v>
          </cell>
          <cell r="AD127">
            <v>0</v>
          </cell>
          <cell r="AE127">
            <v>0</v>
          </cell>
          <cell r="AF127">
            <v>0</v>
          </cell>
          <cell r="AG127">
            <v>0</v>
          </cell>
          <cell r="AH127">
            <v>0</v>
          </cell>
          <cell r="AI127">
            <v>0</v>
          </cell>
          <cell r="AJ127">
            <v>0</v>
          </cell>
          <cell r="AK127">
            <v>0</v>
          </cell>
          <cell r="AL127">
            <v>0</v>
          </cell>
        </row>
        <row r="128">
          <cell r="B128">
            <v>598783801</v>
          </cell>
          <cell r="C128" t="str">
            <v>Palmyra Clinic</v>
          </cell>
          <cell r="D128">
            <v>39722</v>
          </cell>
          <cell r="E128">
            <v>40086</v>
          </cell>
          <cell r="F128" t="str">
            <v>6996 Co Rd 326</v>
          </cell>
          <cell r="G128">
            <v>0</v>
          </cell>
          <cell r="H128" t="str">
            <v>Palmyra</v>
          </cell>
          <cell r="I128" t="str">
            <v>MO</v>
          </cell>
          <cell r="J128">
            <v>63461</v>
          </cell>
          <cell r="K128">
            <v>0</v>
          </cell>
          <cell r="L128">
            <v>0</v>
          </cell>
          <cell r="M128">
            <v>0</v>
          </cell>
          <cell r="N128">
            <v>0</v>
          </cell>
          <cell r="O128">
            <v>0</v>
          </cell>
          <cell r="P128">
            <v>303</v>
          </cell>
          <cell r="Q128">
            <v>172</v>
          </cell>
          <cell r="R128">
            <v>4929</v>
          </cell>
          <cell r="S128">
            <v>35936</v>
          </cell>
          <cell r="T128" t="str">
            <v>$75.63 &amp; $75.72</v>
          </cell>
          <cell r="U128">
            <v>75.72</v>
          </cell>
          <cell r="V128">
            <v>0</v>
          </cell>
          <cell r="W128">
            <v>76.84</v>
          </cell>
          <cell r="X128">
            <v>75.72</v>
          </cell>
          <cell r="Y128">
            <v>1.1200000000000045</v>
          </cell>
          <cell r="Z128">
            <v>4028</v>
          </cell>
          <cell r="AA128">
            <v>4511</v>
          </cell>
          <cell r="AB128">
            <v>-101797</v>
          </cell>
          <cell r="AC128">
            <v>0.98542425819885471</v>
          </cell>
          <cell r="AD128" t="str">
            <v>X</v>
          </cell>
          <cell r="AE128">
            <v>0</v>
          </cell>
          <cell r="AF128">
            <v>0</v>
          </cell>
          <cell r="AG128">
            <v>0</v>
          </cell>
          <cell r="AH128">
            <v>0</v>
          </cell>
          <cell r="AI128">
            <v>1</v>
          </cell>
          <cell r="AJ128">
            <v>0</v>
          </cell>
          <cell r="AK128">
            <v>478</v>
          </cell>
          <cell r="AL128">
            <v>478</v>
          </cell>
        </row>
      </sheetData>
      <sheetData sheetId="5">
        <row r="92">
          <cell r="B92">
            <v>596084905</v>
          </cell>
          <cell r="C92" t="str">
            <v>Healthcare for Women, Inc.</v>
          </cell>
          <cell r="D92">
            <v>40179</v>
          </cell>
          <cell r="E92">
            <v>40543</v>
          </cell>
          <cell r="F92">
            <v>0</v>
          </cell>
          <cell r="G92">
            <v>0</v>
          </cell>
          <cell r="H92">
            <v>0</v>
          </cell>
          <cell r="I92">
            <v>0</v>
          </cell>
          <cell r="J92">
            <v>0</v>
          </cell>
          <cell r="K92">
            <v>42031</v>
          </cell>
          <cell r="L92">
            <v>42040</v>
          </cell>
          <cell r="M92">
            <v>0</v>
          </cell>
          <cell r="N92" t="str">
            <v>N/A</v>
          </cell>
          <cell r="O92" t="str">
            <v>N/A</v>
          </cell>
          <cell r="P92">
            <v>4057</v>
          </cell>
          <cell r="Q92">
            <v>0</v>
          </cell>
          <cell r="R92">
            <v>6300</v>
          </cell>
          <cell r="S92">
            <v>311740</v>
          </cell>
          <cell r="T92">
            <v>76.84</v>
          </cell>
          <cell r="U92">
            <v>119.12</v>
          </cell>
          <cell r="V92">
            <v>0</v>
          </cell>
          <cell r="W92">
            <v>77.760000000000005</v>
          </cell>
          <cell r="X92">
            <v>119.12</v>
          </cell>
          <cell r="Y92">
            <v>-41.36</v>
          </cell>
          <cell r="Z92">
            <v>6300</v>
          </cell>
          <cell r="AA92">
            <v>-260568</v>
          </cell>
          <cell r="AB92">
            <v>0</v>
          </cell>
          <cell r="AC92">
            <v>1.5318930041152263</v>
          </cell>
          <cell r="AD92" t="str">
            <v>X</v>
          </cell>
          <cell r="AE92">
            <v>1</v>
          </cell>
          <cell r="AF92">
            <v>0</v>
          </cell>
          <cell r="AG92">
            <v>3732</v>
          </cell>
          <cell r="AH92">
            <v>3732</v>
          </cell>
          <cell r="AI92">
            <v>0</v>
          </cell>
          <cell r="AJ92">
            <v>0</v>
          </cell>
          <cell r="AK92">
            <v>0</v>
          </cell>
          <cell r="AL92">
            <v>0</v>
          </cell>
        </row>
        <row r="93">
          <cell r="B93">
            <v>590890703</v>
          </cell>
          <cell r="C93" t="str">
            <v>Heritage Medical Clinic  (Cassville, MO Site)</v>
          </cell>
          <cell r="D93">
            <v>40179</v>
          </cell>
          <cell r="E93">
            <v>40543</v>
          </cell>
          <cell r="F93" t="str">
            <v>101-1 Main Street</v>
          </cell>
          <cell r="G93">
            <v>0</v>
          </cell>
          <cell r="H93" t="str">
            <v>Cassville</v>
          </cell>
          <cell r="I93" t="str">
            <v>MO</v>
          </cell>
          <cell r="J93">
            <v>65625</v>
          </cell>
          <cell r="K93">
            <v>41326</v>
          </cell>
          <cell r="L93">
            <v>41351</v>
          </cell>
          <cell r="M93">
            <v>53</v>
          </cell>
          <cell r="N93">
            <v>41351</v>
          </cell>
          <cell r="O93" t="str">
            <v>N/A</v>
          </cell>
          <cell r="P93">
            <v>1886</v>
          </cell>
          <cell r="Q93">
            <v>0</v>
          </cell>
          <cell r="R93">
            <v>8134</v>
          </cell>
          <cell r="S93">
            <v>146655</v>
          </cell>
          <cell r="T93">
            <v>77.760000000000005</v>
          </cell>
          <cell r="U93">
            <v>80.150000000000006</v>
          </cell>
          <cell r="V93">
            <v>0</v>
          </cell>
          <cell r="W93">
            <v>77.760000000000005</v>
          </cell>
          <cell r="X93">
            <v>80.150000000000006</v>
          </cell>
          <cell r="Y93">
            <v>-2.3900000000000006</v>
          </cell>
          <cell r="Z93">
            <v>8134</v>
          </cell>
          <cell r="AA93">
            <v>-19440</v>
          </cell>
          <cell r="AB93">
            <v>248839</v>
          </cell>
          <cell r="AC93">
            <v>1.0307355967078189</v>
          </cell>
          <cell r="AD93">
            <v>0</v>
          </cell>
          <cell r="AE93">
            <v>0</v>
          </cell>
          <cell r="AF93">
            <v>0</v>
          </cell>
          <cell r="AG93">
            <v>0</v>
          </cell>
          <cell r="AH93">
            <v>0</v>
          </cell>
          <cell r="AI93">
            <v>0</v>
          </cell>
          <cell r="AK93">
            <v>0</v>
          </cell>
        </row>
        <row r="94">
          <cell r="B94">
            <v>594293300</v>
          </cell>
          <cell r="C94" t="str">
            <v>Heritage Medical Clinic  (Monett, MO Site)</v>
          </cell>
          <cell r="D94">
            <v>40375</v>
          </cell>
          <cell r="E94">
            <v>40543</v>
          </cell>
          <cell r="F94" t="str">
            <v>825 Highway 60, Suite H</v>
          </cell>
          <cell r="G94">
            <v>0</v>
          </cell>
          <cell r="H94" t="str">
            <v>Monett</v>
          </cell>
          <cell r="I94" t="str">
            <v>MO</v>
          </cell>
          <cell r="J94">
            <v>65708</v>
          </cell>
          <cell r="K94">
            <v>41326</v>
          </cell>
          <cell r="L94">
            <v>41351</v>
          </cell>
          <cell r="M94">
            <v>0</v>
          </cell>
          <cell r="N94" t="str">
            <v>N/A</v>
          </cell>
          <cell r="O94" t="str">
            <v>N/A</v>
          </cell>
          <cell r="P94">
            <v>403</v>
          </cell>
          <cell r="Q94">
            <v>0</v>
          </cell>
          <cell r="R94">
            <v>1210</v>
          </cell>
          <cell r="S94">
            <v>31337</v>
          </cell>
          <cell r="T94">
            <v>77.760000000000005</v>
          </cell>
          <cell r="U94">
            <v>118.11</v>
          </cell>
          <cell r="V94">
            <v>0</v>
          </cell>
          <cell r="W94">
            <v>77.760000000000005</v>
          </cell>
          <cell r="X94">
            <v>118.11</v>
          </cell>
          <cell r="Y94">
            <v>-40.349999999999994</v>
          </cell>
          <cell r="Z94">
            <v>1210</v>
          </cell>
          <cell r="AA94">
            <v>-48824</v>
          </cell>
          <cell r="AB94">
            <v>53959</v>
          </cell>
          <cell r="AC94">
            <v>1.5189043209876543</v>
          </cell>
          <cell r="AD94">
            <v>0</v>
          </cell>
          <cell r="AE94">
            <v>0</v>
          </cell>
          <cell r="AF94">
            <v>0</v>
          </cell>
          <cell r="AG94">
            <v>0</v>
          </cell>
          <cell r="AH94">
            <v>0</v>
          </cell>
          <cell r="AI94">
            <v>0</v>
          </cell>
          <cell r="AK94">
            <v>0</v>
          </cell>
        </row>
        <row r="95">
          <cell r="B95">
            <v>592144505</v>
          </cell>
          <cell r="C95" t="str">
            <v>Higginsville Rural Health Clinic</v>
          </cell>
          <cell r="D95">
            <v>40179</v>
          </cell>
          <cell r="E95">
            <v>40543</v>
          </cell>
          <cell r="F95" t="str">
            <v>1200 West 22nd Street</v>
          </cell>
          <cell r="G95">
            <v>0</v>
          </cell>
          <cell r="H95" t="str">
            <v>Higginsville</v>
          </cell>
          <cell r="I95" t="str">
            <v>MO</v>
          </cell>
          <cell r="J95">
            <v>64037</v>
          </cell>
          <cell r="K95">
            <v>41848</v>
          </cell>
          <cell r="L95">
            <v>41880</v>
          </cell>
          <cell r="M95">
            <v>-409</v>
          </cell>
          <cell r="N95">
            <v>41887</v>
          </cell>
          <cell r="O95">
            <v>21424101414</v>
          </cell>
          <cell r="P95">
            <v>396</v>
          </cell>
          <cell r="Q95">
            <v>1770</v>
          </cell>
          <cell r="R95">
            <v>11065</v>
          </cell>
          <cell r="S95">
            <v>168428</v>
          </cell>
          <cell r="T95">
            <v>77.760000000000005</v>
          </cell>
          <cell r="U95">
            <v>123.25</v>
          </cell>
          <cell r="V95">
            <v>0</v>
          </cell>
          <cell r="W95">
            <v>77.760000000000005</v>
          </cell>
          <cell r="X95">
            <v>123.25</v>
          </cell>
          <cell r="Y95">
            <v>-45.489999999999995</v>
          </cell>
          <cell r="Z95">
            <v>11065</v>
          </cell>
          <cell r="AA95">
            <v>-503347</v>
          </cell>
          <cell r="AB95">
            <v>-54128</v>
          </cell>
          <cell r="AC95">
            <v>1.5850051440329218</v>
          </cell>
          <cell r="AD95">
            <v>0</v>
          </cell>
          <cell r="AE95">
            <v>0</v>
          </cell>
          <cell r="AF95">
            <v>0</v>
          </cell>
          <cell r="AG95">
            <v>0</v>
          </cell>
          <cell r="AH95">
            <v>0</v>
          </cell>
          <cell r="AI95">
            <v>0</v>
          </cell>
          <cell r="AK95">
            <v>0</v>
          </cell>
        </row>
        <row r="96">
          <cell r="B96">
            <v>597361104</v>
          </cell>
          <cell r="C96" t="str">
            <v>High Pointe Healthcare</v>
          </cell>
          <cell r="D96">
            <v>40179</v>
          </cell>
          <cell r="E96">
            <v>40543</v>
          </cell>
          <cell r="F96" t="str">
            <v>100 East Outer Road</v>
          </cell>
          <cell r="G96">
            <v>0</v>
          </cell>
          <cell r="H96" t="str">
            <v>Scott City</v>
          </cell>
          <cell r="I96" t="str">
            <v>MO</v>
          </cell>
          <cell r="J96">
            <v>63780</v>
          </cell>
          <cell r="K96">
            <v>41600</v>
          </cell>
          <cell r="L96">
            <v>41614</v>
          </cell>
          <cell r="M96">
            <v>139</v>
          </cell>
          <cell r="N96">
            <v>41621</v>
          </cell>
          <cell r="O96" t="str">
            <v>N/A</v>
          </cell>
          <cell r="P96">
            <v>1711</v>
          </cell>
          <cell r="Q96">
            <v>0</v>
          </cell>
          <cell r="R96">
            <v>3454</v>
          </cell>
          <cell r="S96">
            <v>133047</v>
          </cell>
          <cell r="T96">
            <v>77.760000000000005</v>
          </cell>
          <cell r="U96">
            <v>79.430000000000007</v>
          </cell>
          <cell r="V96">
            <v>0</v>
          </cell>
          <cell r="W96">
            <v>77.760000000000005</v>
          </cell>
          <cell r="X96">
            <v>79.430000000000007</v>
          </cell>
          <cell r="Y96">
            <v>-1.6700000000000017</v>
          </cell>
          <cell r="Z96">
            <v>3454</v>
          </cell>
          <cell r="AA96">
            <v>-5768</v>
          </cell>
          <cell r="AB96">
            <v>57048</v>
          </cell>
          <cell r="AC96">
            <v>1.0214763374485596</v>
          </cell>
          <cell r="AD96">
            <v>0</v>
          </cell>
          <cell r="AE96">
            <v>0</v>
          </cell>
          <cell r="AF96">
            <v>0</v>
          </cell>
          <cell r="AG96">
            <v>0</v>
          </cell>
          <cell r="AH96">
            <v>0</v>
          </cell>
          <cell r="AI96">
            <v>0</v>
          </cell>
          <cell r="AK96">
            <v>0</v>
          </cell>
        </row>
        <row r="97">
          <cell r="B97">
            <v>596090605</v>
          </cell>
          <cell r="C97" t="str">
            <v>Hollister Medical Center</v>
          </cell>
          <cell r="D97">
            <v>39995</v>
          </cell>
          <cell r="E97">
            <v>40359</v>
          </cell>
          <cell r="F97" t="str">
            <v>290 Clift Ct</v>
          </cell>
          <cell r="G97">
            <v>0</v>
          </cell>
          <cell r="H97" t="str">
            <v>Hollister</v>
          </cell>
          <cell r="I97" t="str">
            <v>MO</v>
          </cell>
          <cell r="J97">
            <v>65672</v>
          </cell>
          <cell r="K97">
            <v>41898</v>
          </cell>
          <cell r="L97">
            <v>41989</v>
          </cell>
          <cell r="M97">
            <v>246</v>
          </cell>
          <cell r="N97">
            <v>41997</v>
          </cell>
          <cell r="O97" t="str">
            <v>N/A</v>
          </cell>
          <cell r="P97">
            <v>545</v>
          </cell>
          <cell r="Q97">
            <v>1</v>
          </cell>
          <cell r="R97">
            <v>152411</v>
          </cell>
          <cell r="S97">
            <v>42182</v>
          </cell>
          <cell r="T97" t="str">
            <v>$76.84 &amp; $77.76</v>
          </cell>
          <cell r="U97">
            <v>77.760000000000005</v>
          </cell>
          <cell r="V97">
            <v>0</v>
          </cell>
          <cell r="W97">
            <v>77.760000000000005</v>
          </cell>
          <cell r="X97">
            <v>104.46</v>
          </cell>
          <cell r="Y97">
            <v>-26.699999999999989</v>
          </cell>
          <cell r="Z97">
            <v>152411</v>
          </cell>
          <cell r="AA97">
            <v>-4069374</v>
          </cell>
          <cell r="AB97">
            <v>81023</v>
          </cell>
          <cell r="AC97">
            <v>1.3433641975308641</v>
          </cell>
          <cell r="AD97">
            <v>0</v>
          </cell>
          <cell r="AE97">
            <v>0</v>
          </cell>
          <cell r="AF97">
            <v>0</v>
          </cell>
          <cell r="AG97">
            <v>0</v>
          </cell>
          <cell r="AH97">
            <v>0</v>
          </cell>
          <cell r="AI97">
            <v>0</v>
          </cell>
          <cell r="AK97">
            <v>0</v>
          </cell>
        </row>
        <row r="98">
          <cell r="B98">
            <v>595089202</v>
          </cell>
          <cell r="C98" t="str">
            <v>Immediate Healthcare</v>
          </cell>
          <cell r="D98">
            <v>40179</v>
          </cell>
          <cell r="E98">
            <v>40359</v>
          </cell>
          <cell r="F98" t="str">
            <v>1702 Kingshighway Street</v>
          </cell>
          <cell r="G98">
            <v>0</v>
          </cell>
          <cell r="H98" t="str">
            <v>Cape Girardeau</v>
          </cell>
          <cell r="I98" t="str">
            <v>MO</v>
          </cell>
          <cell r="J98">
            <v>63701</v>
          </cell>
          <cell r="K98">
            <v>41312</v>
          </cell>
          <cell r="L98">
            <v>41338</v>
          </cell>
          <cell r="M98">
            <v>1</v>
          </cell>
          <cell r="N98">
            <v>41369</v>
          </cell>
          <cell r="O98" t="str">
            <v>N/A</v>
          </cell>
          <cell r="P98">
            <v>1980</v>
          </cell>
          <cell r="Q98">
            <v>0</v>
          </cell>
          <cell r="R98">
            <v>7847</v>
          </cell>
          <cell r="S98">
            <v>153965</v>
          </cell>
          <cell r="T98">
            <v>77.760000000000005</v>
          </cell>
          <cell r="U98">
            <v>81.88</v>
          </cell>
          <cell r="V98">
            <v>0</v>
          </cell>
          <cell r="W98" t="str">
            <v>$76.84 &amp; $77.76</v>
          </cell>
          <cell r="X98">
            <v>81.88</v>
          </cell>
          <cell r="Y98">
            <v>-4.1199999999999903</v>
          </cell>
          <cell r="Z98">
            <v>7847</v>
          </cell>
          <cell r="AA98">
            <v>-32330</v>
          </cell>
          <cell r="AB98">
            <v>-37908</v>
          </cell>
          <cell r="AC98">
            <v>1.0457215836526181</v>
          </cell>
          <cell r="AD98">
            <v>0</v>
          </cell>
          <cell r="AE98">
            <v>0</v>
          </cell>
          <cell r="AF98">
            <v>0</v>
          </cell>
          <cell r="AG98">
            <v>0</v>
          </cell>
          <cell r="AH98">
            <v>0</v>
          </cell>
          <cell r="AI98">
            <v>0</v>
          </cell>
          <cell r="AK98">
            <v>0</v>
          </cell>
        </row>
        <row r="99">
          <cell r="B99">
            <v>595016205</v>
          </cell>
          <cell r="C99" t="str">
            <v>Immediate Healthcare, Inc.</v>
          </cell>
          <cell r="D99">
            <v>40179</v>
          </cell>
          <cell r="E99">
            <v>40543</v>
          </cell>
          <cell r="F99" t="str">
            <v>1508 Edgemont Blvd.</v>
          </cell>
          <cell r="G99">
            <v>0</v>
          </cell>
          <cell r="H99" t="str">
            <v>Perryville</v>
          </cell>
          <cell r="I99" t="str">
            <v>MO</v>
          </cell>
          <cell r="J99">
            <v>63775</v>
          </cell>
          <cell r="K99">
            <v>41040</v>
          </cell>
          <cell r="L99">
            <v>41044</v>
          </cell>
          <cell r="M99">
            <v>15793</v>
          </cell>
          <cell r="N99">
            <v>41054</v>
          </cell>
          <cell r="O99" t="str">
            <v>N/A</v>
          </cell>
          <cell r="P99">
            <v>729</v>
          </cell>
          <cell r="Q99">
            <v>684</v>
          </cell>
          <cell r="R99">
            <v>6500</v>
          </cell>
          <cell r="S99">
            <v>109875</v>
          </cell>
          <cell r="T99">
            <v>77.760000000000005</v>
          </cell>
          <cell r="U99">
            <v>128.97</v>
          </cell>
          <cell r="V99">
            <v>0</v>
          </cell>
          <cell r="W99">
            <v>77.760000000000005</v>
          </cell>
          <cell r="X99">
            <v>128.97</v>
          </cell>
          <cell r="Y99">
            <v>-51.209999999999994</v>
          </cell>
          <cell r="Z99">
            <v>6500</v>
          </cell>
          <cell r="AA99">
            <v>-332865</v>
          </cell>
          <cell r="AB99">
            <v>5368</v>
          </cell>
          <cell r="AC99">
            <v>1.6585648148148147</v>
          </cell>
          <cell r="AD99">
            <v>0</v>
          </cell>
          <cell r="AE99">
            <v>0</v>
          </cell>
          <cell r="AF99">
            <v>0</v>
          </cell>
          <cell r="AG99">
            <v>0</v>
          </cell>
          <cell r="AH99">
            <v>0</v>
          </cell>
          <cell r="AI99">
            <v>0</v>
          </cell>
          <cell r="AK99">
            <v>0</v>
          </cell>
        </row>
        <row r="100">
          <cell r="B100">
            <v>595057308</v>
          </cell>
          <cell r="C100" t="str">
            <v>Joseph E. Pehlman, MD PC</v>
          </cell>
          <cell r="D100">
            <v>40179</v>
          </cell>
          <cell r="E100">
            <v>40543</v>
          </cell>
          <cell r="F100" t="str">
            <v>1207 North Douglas Street, PO BOX 526</v>
          </cell>
          <cell r="G100">
            <v>0</v>
          </cell>
          <cell r="H100" t="str">
            <v>Malden</v>
          </cell>
          <cell r="I100" t="str">
            <v>MO</v>
          </cell>
          <cell r="J100">
            <v>63863</v>
          </cell>
          <cell r="K100">
            <v>41600</v>
          </cell>
          <cell r="L100">
            <v>41617</v>
          </cell>
          <cell r="M100">
            <v>1916</v>
          </cell>
          <cell r="N100">
            <v>41621</v>
          </cell>
          <cell r="O100" t="str">
            <v>N/A</v>
          </cell>
          <cell r="P100">
            <v>2083</v>
          </cell>
          <cell r="Q100">
            <v>0</v>
          </cell>
          <cell r="R100">
            <v>5746</v>
          </cell>
          <cell r="S100">
            <v>161974</v>
          </cell>
          <cell r="T100">
            <v>77.760000000000005</v>
          </cell>
          <cell r="U100">
            <v>94.18</v>
          </cell>
          <cell r="V100">
            <v>0</v>
          </cell>
          <cell r="W100">
            <v>77.760000000000005</v>
          </cell>
          <cell r="X100">
            <v>94.18</v>
          </cell>
          <cell r="Y100">
            <v>-16.420000000000002</v>
          </cell>
          <cell r="Z100">
            <v>5746</v>
          </cell>
          <cell r="AA100">
            <v>-94349</v>
          </cell>
          <cell r="AB100">
            <v>-9387</v>
          </cell>
          <cell r="AC100">
            <v>1.2111625514403292</v>
          </cell>
          <cell r="AD100">
            <v>0</v>
          </cell>
          <cell r="AE100">
            <v>0</v>
          </cell>
          <cell r="AF100">
            <v>0</v>
          </cell>
          <cell r="AG100">
            <v>0</v>
          </cell>
          <cell r="AH100">
            <v>0</v>
          </cell>
          <cell r="AI100">
            <v>0</v>
          </cell>
          <cell r="AK100">
            <v>0</v>
          </cell>
        </row>
        <row r="101">
          <cell r="B101">
            <v>598351302</v>
          </cell>
          <cell r="C101" t="str">
            <v>Joseph William Stafford, Jr.</v>
          </cell>
          <cell r="D101">
            <v>40179</v>
          </cell>
          <cell r="E101">
            <v>40543</v>
          </cell>
          <cell r="F101" t="str">
            <v>2`1 N. Kentucky Avenue</v>
          </cell>
          <cell r="G101">
            <v>0</v>
          </cell>
          <cell r="H101" t="str">
            <v>West Plains</v>
          </cell>
          <cell r="I101" t="str">
            <v>MO</v>
          </cell>
          <cell r="J101">
            <v>65775</v>
          </cell>
          <cell r="K101">
            <v>41618</v>
          </cell>
          <cell r="L101">
            <v>41624</v>
          </cell>
          <cell r="M101">
            <v>2909</v>
          </cell>
          <cell r="N101">
            <v>41635</v>
          </cell>
          <cell r="O101" t="str">
            <v>N/A</v>
          </cell>
          <cell r="P101">
            <v>6401</v>
          </cell>
          <cell r="Q101">
            <v>0</v>
          </cell>
          <cell r="R101">
            <v>9073</v>
          </cell>
          <cell r="S101">
            <v>497742</v>
          </cell>
          <cell r="T101">
            <v>77.760000000000005</v>
          </cell>
          <cell r="U101">
            <v>83.35</v>
          </cell>
          <cell r="V101">
            <v>0</v>
          </cell>
          <cell r="W101">
            <v>77.760000000000005</v>
          </cell>
          <cell r="X101">
            <v>83.35</v>
          </cell>
          <cell r="Y101">
            <v>-5.5899999999999892</v>
          </cell>
          <cell r="Z101">
            <v>9073</v>
          </cell>
          <cell r="AA101">
            <v>-50718</v>
          </cell>
          <cell r="AB101">
            <v>-46211</v>
          </cell>
          <cell r="AC101">
            <v>1.0718878600823043</v>
          </cell>
          <cell r="AD101">
            <v>0</v>
          </cell>
          <cell r="AE101">
            <v>0</v>
          </cell>
          <cell r="AF101">
            <v>0</v>
          </cell>
          <cell r="AG101">
            <v>0</v>
          </cell>
          <cell r="AH101">
            <v>0</v>
          </cell>
          <cell r="AI101">
            <v>0</v>
          </cell>
          <cell r="AK101">
            <v>0</v>
          </cell>
        </row>
        <row r="102">
          <cell r="B102">
            <v>599371408</v>
          </cell>
          <cell r="C102" t="str">
            <v>Kennett Pediatrics and Adolescent Medicine</v>
          </cell>
          <cell r="D102">
            <v>40179</v>
          </cell>
          <cell r="E102">
            <v>40543</v>
          </cell>
          <cell r="F102" t="str">
            <v>211 Teaco Road</v>
          </cell>
          <cell r="G102">
            <v>0</v>
          </cell>
          <cell r="H102" t="str">
            <v>Kennett</v>
          </cell>
          <cell r="I102" t="str">
            <v>MO</v>
          </cell>
          <cell r="J102">
            <v>63857</v>
          </cell>
          <cell r="K102">
            <v>41103</v>
          </cell>
          <cell r="L102">
            <v>41103</v>
          </cell>
          <cell r="M102">
            <v>31275</v>
          </cell>
          <cell r="N102">
            <v>41110</v>
          </cell>
          <cell r="O102" t="str">
            <v>N/A</v>
          </cell>
          <cell r="P102">
            <v>7266</v>
          </cell>
          <cell r="Q102">
            <v>0</v>
          </cell>
          <cell r="R102">
            <v>10599</v>
          </cell>
          <cell r="S102">
            <v>509783</v>
          </cell>
          <cell r="T102">
            <v>70.16</v>
          </cell>
          <cell r="U102">
            <v>70.16</v>
          </cell>
          <cell r="V102">
            <v>0</v>
          </cell>
          <cell r="W102">
            <v>77.760000000000005</v>
          </cell>
          <cell r="X102">
            <v>70.16</v>
          </cell>
          <cell r="Y102">
            <v>7.6000000000000085</v>
          </cell>
          <cell r="Z102">
            <v>10599</v>
          </cell>
          <cell r="AA102">
            <v>80552</v>
          </cell>
          <cell r="AB102">
            <v>264949</v>
          </cell>
          <cell r="AC102">
            <v>0.90226337448559657</v>
          </cell>
          <cell r="AD102">
            <v>0</v>
          </cell>
          <cell r="AE102">
            <v>0</v>
          </cell>
          <cell r="AF102">
            <v>0</v>
          </cell>
          <cell r="AG102">
            <v>0</v>
          </cell>
          <cell r="AH102">
            <v>0</v>
          </cell>
          <cell r="AI102">
            <v>0</v>
          </cell>
          <cell r="AK102">
            <v>0</v>
          </cell>
        </row>
        <row r="103">
          <cell r="B103">
            <v>595929605</v>
          </cell>
          <cell r="C103" t="str">
            <v>Kneibert Clinic LLC</v>
          </cell>
          <cell r="D103">
            <v>40179</v>
          </cell>
          <cell r="E103">
            <v>40543</v>
          </cell>
          <cell r="F103" t="str">
            <v>686 Lester</v>
          </cell>
          <cell r="G103">
            <v>0</v>
          </cell>
          <cell r="H103" t="str">
            <v>Poplar Bluff</v>
          </cell>
          <cell r="I103" t="str">
            <v>MO</v>
          </cell>
          <cell r="J103">
            <v>63902</v>
          </cell>
          <cell r="K103">
            <v>41696</v>
          </cell>
          <cell r="L103">
            <v>41716</v>
          </cell>
          <cell r="M103">
            <v>1146</v>
          </cell>
          <cell r="N103">
            <v>41719</v>
          </cell>
          <cell r="O103" t="str">
            <v>N/A</v>
          </cell>
          <cell r="P103">
            <v>41833</v>
          </cell>
          <cell r="Q103">
            <v>0</v>
          </cell>
          <cell r="R103">
            <v>102661</v>
          </cell>
          <cell r="S103">
            <v>3252934</v>
          </cell>
          <cell r="T103">
            <v>77.760000000000005</v>
          </cell>
          <cell r="U103">
            <v>88.7</v>
          </cell>
          <cell r="V103">
            <v>0</v>
          </cell>
          <cell r="W103">
            <v>77.760000000000005</v>
          </cell>
          <cell r="X103">
            <v>88.7</v>
          </cell>
          <cell r="Y103">
            <v>-10.939999999999998</v>
          </cell>
          <cell r="Z103">
            <v>102661</v>
          </cell>
          <cell r="AA103">
            <v>-1123111</v>
          </cell>
          <cell r="AB103">
            <v>3208987</v>
          </cell>
          <cell r="AC103">
            <v>1.1406893004115226</v>
          </cell>
          <cell r="AD103">
            <v>0</v>
          </cell>
          <cell r="AE103">
            <v>0</v>
          </cell>
          <cell r="AF103">
            <v>0</v>
          </cell>
          <cell r="AG103">
            <v>0</v>
          </cell>
          <cell r="AH103">
            <v>0</v>
          </cell>
          <cell r="AI103">
            <v>0</v>
          </cell>
          <cell r="AK103">
            <v>0</v>
          </cell>
        </row>
        <row r="104">
          <cell r="B104">
            <v>595938200</v>
          </cell>
          <cell r="C104" t="str">
            <v>Kneibert Clinic LLC - North</v>
          </cell>
          <cell r="D104">
            <v>40179</v>
          </cell>
          <cell r="E104">
            <v>40543</v>
          </cell>
          <cell r="F104" t="str">
            <v>2588 North Westwood</v>
          </cell>
          <cell r="G104">
            <v>0</v>
          </cell>
          <cell r="H104" t="str">
            <v>Poplar Bluff</v>
          </cell>
          <cell r="I104" t="str">
            <v>MO</v>
          </cell>
          <cell r="J104">
            <v>63902</v>
          </cell>
          <cell r="K104">
            <v>41696</v>
          </cell>
          <cell r="L104">
            <v>41716</v>
          </cell>
          <cell r="M104">
            <v>1013</v>
          </cell>
          <cell r="N104">
            <v>41719</v>
          </cell>
          <cell r="O104" t="str">
            <v>N/A</v>
          </cell>
          <cell r="P104">
            <v>1117</v>
          </cell>
          <cell r="Q104">
            <v>0</v>
          </cell>
          <cell r="R104" t="str">
            <v>CONSOL</v>
          </cell>
          <cell r="S104">
            <v>86858</v>
          </cell>
          <cell r="T104">
            <v>77.760000000000005</v>
          </cell>
          <cell r="U104">
            <v>88.7</v>
          </cell>
          <cell r="V104">
            <v>0</v>
          </cell>
          <cell r="W104" t="str">
            <v>CONSOL</v>
          </cell>
          <cell r="X104" t="str">
            <v>CONSOL</v>
          </cell>
          <cell r="Y104" t="str">
            <v>CONSOL</v>
          </cell>
          <cell r="Z104" t="str">
            <v>CONSOL</v>
          </cell>
          <cell r="AA104" t="str">
            <v>CONSOL</v>
          </cell>
          <cell r="AB104" t="str">
            <v>CONSOL</v>
          </cell>
          <cell r="AC104" t="str">
            <v>CONSOL</v>
          </cell>
          <cell r="AD104">
            <v>0</v>
          </cell>
          <cell r="AE104">
            <v>0</v>
          </cell>
          <cell r="AF104">
            <v>0</v>
          </cell>
          <cell r="AG104">
            <v>0</v>
          </cell>
          <cell r="AH104">
            <v>0</v>
          </cell>
          <cell r="AI104">
            <v>0</v>
          </cell>
          <cell r="AK104">
            <v>0</v>
          </cell>
        </row>
        <row r="105">
          <cell r="B105">
            <v>599947900</v>
          </cell>
          <cell r="C105" t="str">
            <v>Lakes Area Medical Clinic, LLC</v>
          </cell>
          <cell r="D105">
            <v>40179</v>
          </cell>
          <cell r="E105">
            <v>40543</v>
          </cell>
          <cell r="F105" t="str">
            <v>11016 E. State Hwy. 76</v>
          </cell>
          <cell r="G105">
            <v>0</v>
          </cell>
          <cell r="H105" t="str">
            <v>Branson West</v>
          </cell>
          <cell r="I105" t="str">
            <v>MO</v>
          </cell>
          <cell r="J105">
            <v>65737</v>
          </cell>
          <cell r="K105">
            <v>41796</v>
          </cell>
          <cell r="L105">
            <v>41870</v>
          </cell>
          <cell r="M105">
            <v>0</v>
          </cell>
          <cell r="N105" t="str">
            <v>N/A</v>
          </cell>
          <cell r="O105" t="str">
            <v>N/A</v>
          </cell>
          <cell r="P105">
            <v>576</v>
          </cell>
          <cell r="Q105">
            <v>0</v>
          </cell>
          <cell r="R105">
            <v>4367</v>
          </cell>
          <cell r="S105">
            <v>44790</v>
          </cell>
          <cell r="T105">
            <v>77.760000000000005</v>
          </cell>
          <cell r="U105">
            <v>112.5</v>
          </cell>
          <cell r="V105">
            <v>0</v>
          </cell>
          <cell r="W105">
            <v>77.760000000000005</v>
          </cell>
          <cell r="X105">
            <v>112.5</v>
          </cell>
          <cell r="Y105">
            <v>-34.739999999999995</v>
          </cell>
          <cell r="Z105">
            <v>4367</v>
          </cell>
          <cell r="AA105">
            <v>-151710</v>
          </cell>
          <cell r="AB105">
            <v>68149</v>
          </cell>
          <cell r="AC105">
            <v>1.4467592592592591</v>
          </cell>
          <cell r="AD105">
            <v>0</v>
          </cell>
          <cell r="AE105">
            <v>0</v>
          </cell>
          <cell r="AF105">
            <v>0</v>
          </cell>
          <cell r="AG105">
            <v>0</v>
          </cell>
          <cell r="AH105">
            <v>0</v>
          </cell>
          <cell r="AI105">
            <v>0</v>
          </cell>
          <cell r="AK105">
            <v>0</v>
          </cell>
        </row>
        <row r="106">
          <cell r="B106">
            <v>598542801</v>
          </cell>
          <cell r="C106" t="str">
            <v>Lancaster Clinic</v>
          </cell>
          <cell r="D106">
            <v>40179</v>
          </cell>
          <cell r="E106">
            <v>40543</v>
          </cell>
          <cell r="F106" t="str">
            <v>Highway 136, P O Box 295</v>
          </cell>
          <cell r="G106">
            <v>0</v>
          </cell>
          <cell r="H106" t="str">
            <v>Lancaster</v>
          </cell>
          <cell r="I106" t="str">
            <v>MO</v>
          </cell>
          <cell r="J106">
            <v>63548</v>
          </cell>
          <cell r="K106">
            <v>41796</v>
          </cell>
          <cell r="L106">
            <v>41802</v>
          </cell>
          <cell r="M106">
            <v>7324</v>
          </cell>
          <cell r="N106">
            <v>41823</v>
          </cell>
          <cell r="O106" t="str">
            <v>N/A</v>
          </cell>
          <cell r="P106">
            <v>837</v>
          </cell>
          <cell r="Q106">
            <v>0</v>
          </cell>
          <cell r="R106">
            <v>7095</v>
          </cell>
          <cell r="S106">
            <v>64248</v>
          </cell>
          <cell r="T106">
            <v>76.760000000000005</v>
          </cell>
          <cell r="U106">
            <v>76.760000000000005</v>
          </cell>
          <cell r="V106">
            <v>0</v>
          </cell>
          <cell r="W106">
            <v>77.760000000000005</v>
          </cell>
          <cell r="X106">
            <v>76.760000000000005</v>
          </cell>
          <cell r="Y106">
            <v>1</v>
          </cell>
          <cell r="Z106">
            <v>7095</v>
          </cell>
          <cell r="AA106">
            <v>7095</v>
          </cell>
          <cell r="AB106">
            <v>-34964</v>
          </cell>
          <cell r="AC106">
            <v>0.98713991769547327</v>
          </cell>
          <cell r="AD106">
            <v>0</v>
          </cell>
          <cell r="AE106">
            <v>0</v>
          </cell>
          <cell r="AF106">
            <v>0</v>
          </cell>
          <cell r="AG106">
            <v>0</v>
          </cell>
          <cell r="AH106">
            <v>0</v>
          </cell>
          <cell r="AI106">
            <v>0</v>
          </cell>
          <cell r="AK106">
            <v>0</v>
          </cell>
        </row>
        <row r="107">
          <cell r="B107">
            <v>594949901</v>
          </cell>
          <cell r="C107" t="str">
            <v>Laurie Clinic</v>
          </cell>
          <cell r="D107">
            <v>39934</v>
          </cell>
          <cell r="E107">
            <v>40298</v>
          </cell>
          <cell r="F107">
            <v>0</v>
          </cell>
          <cell r="G107">
            <v>0</v>
          </cell>
          <cell r="H107">
            <v>0</v>
          </cell>
          <cell r="I107">
            <v>0</v>
          </cell>
          <cell r="J107">
            <v>0</v>
          </cell>
          <cell r="K107">
            <v>41822</v>
          </cell>
          <cell r="L107">
            <v>41835</v>
          </cell>
          <cell r="M107">
            <v>3119</v>
          </cell>
          <cell r="N107">
            <v>41845</v>
          </cell>
          <cell r="O107" t="str">
            <v>N/A</v>
          </cell>
          <cell r="P107">
            <v>838</v>
          </cell>
          <cell r="Q107">
            <v>1941</v>
          </cell>
          <cell r="R107">
            <v>8153</v>
          </cell>
          <cell r="S107">
            <v>214277</v>
          </cell>
          <cell r="T107" t="str">
            <v>$76.84 &amp; $77.76</v>
          </cell>
          <cell r="U107">
            <v>94.84</v>
          </cell>
          <cell r="V107">
            <v>0</v>
          </cell>
          <cell r="W107">
            <v>77.760000000000005</v>
          </cell>
          <cell r="X107">
            <v>94.84</v>
          </cell>
          <cell r="Y107">
            <v>-17.079999999999998</v>
          </cell>
          <cell r="Z107">
            <v>8153</v>
          </cell>
          <cell r="AA107">
            <v>-139253</v>
          </cell>
          <cell r="AB107">
            <v>19728</v>
          </cell>
          <cell r="AC107">
            <v>1.2196502057613168</v>
          </cell>
          <cell r="AD107">
            <v>0</v>
          </cell>
          <cell r="AE107">
            <v>0</v>
          </cell>
          <cell r="AF107">
            <v>0</v>
          </cell>
          <cell r="AG107">
            <v>0</v>
          </cell>
          <cell r="AH107">
            <v>0</v>
          </cell>
          <cell r="AI107">
            <v>0</v>
          </cell>
          <cell r="AK107">
            <v>0</v>
          </cell>
        </row>
        <row r="108">
          <cell r="B108">
            <v>593362700</v>
          </cell>
          <cell r="C108" t="str">
            <v>Lebanon Family Practice</v>
          </cell>
          <cell r="D108">
            <v>39995</v>
          </cell>
          <cell r="E108">
            <v>40359</v>
          </cell>
          <cell r="F108" t="str">
            <v>120 Hospital Dr, Suite 100</v>
          </cell>
          <cell r="G108">
            <v>0</v>
          </cell>
          <cell r="H108" t="str">
            <v>Lebanon</v>
          </cell>
          <cell r="I108" t="str">
            <v>MO</v>
          </cell>
          <cell r="J108">
            <v>65536</v>
          </cell>
          <cell r="K108">
            <v>41898</v>
          </cell>
          <cell r="L108">
            <v>41989</v>
          </cell>
          <cell r="M108">
            <v>207</v>
          </cell>
          <cell r="N108">
            <v>41997</v>
          </cell>
          <cell r="O108" t="str">
            <v>N/A</v>
          </cell>
          <cell r="P108">
            <v>1614</v>
          </cell>
          <cell r="Q108">
            <v>2704</v>
          </cell>
          <cell r="R108">
            <v>152411</v>
          </cell>
          <cell r="S108">
            <v>333797</v>
          </cell>
          <cell r="T108" t="str">
            <v>$76.84 &amp; $77.76</v>
          </cell>
          <cell r="U108">
            <v>77.760000000000005</v>
          </cell>
          <cell r="V108">
            <v>0</v>
          </cell>
          <cell r="W108">
            <v>77.760000000000005</v>
          </cell>
          <cell r="X108">
            <v>104.46</v>
          </cell>
          <cell r="Y108">
            <v>-26.699999999999989</v>
          </cell>
          <cell r="Z108">
            <v>152411</v>
          </cell>
          <cell r="AA108">
            <v>-4069374</v>
          </cell>
          <cell r="AB108">
            <v>81023</v>
          </cell>
          <cell r="AC108">
            <v>1.3433641975308641</v>
          </cell>
          <cell r="AD108">
            <v>0</v>
          </cell>
          <cell r="AE108">
            <v>0</v>
          </cell>
          <cell r="AF108">
            <v>0</v>
          </cell>
          <cell r="AG108">
            <v>0</v>
          </cell>
          <cell r="AH108">
            <v>0</v>
          </cell>
          <cell r="AI108">
            <v>0</v>
          </cell>
          <cell r="AK108">
            <v>0</v>
          </cell>
        </row>
        <row r="109">
          <cell r="B109">
            <v>597785609</v>
          </cell>
          <cell r="C109" t="str">
            <v>Lebanon Internal Medicine Pediatrics</v>
          </cell>
          <cell r="D109">
            <v>39995</v>
          </cell>
          <cell r="E109">
            <v>40359</v>
          </cell>
          <cell r="F109" t="str">
            <v>120 Hospital Dr. Suite 300 /350</v>
          </cell>
          <cell r="G109">
            <v>0</v>
          </cell>
          <cell r="H109" t="str">
            <v>Lebanon</v>
          </cell>
          <cell r="I109" t="str">
            <v>MO</v>
          </cell>
          <cell r="J109">
            <v>65536</v>
          </cell>
          <cell r="K109">
            <v>41898</v>
          </cell>
          <cell r="L109">
            <v>41989</v>
          </cell>
          <cell r="M109">
            <v>1243</v>
          </cell>
          <cell r="N109">
            <v>41997</v>
          </cell>
          <cell r="O109" t="str">
            <v>N/A</v>
          </cell>
          <cell r="P109">
            <v>2614</v>
          </cell>
          <cell r="Q109">
            <v>11813</v>
          </cell>
          <cell r="R109">
            <v>152411</v>
          </cell>
          <cell r="S109">
            <v>1115143</v>
          </cell>
          <cell r="T109" t="str">
            <v>$76.84 &amp; $77.76</v>
          </cell>
          <cell r="U109">
            <v>77.760000000000005</v>
          </cell>
          <cell r="V109">
            <v>0</v>
          </cell>
          <cell r="W109">
            <v>77.760000000000005</v>
          </cell>
          <cell r="X109">
            <v>104.46</v>
          </cell>
          <cell r="Y109">
            <v>-26.699999999999989</v>
          </cell>
          <cell r="Z109">
            <v>152411</v>
          </cell>
          <cell r="AA109">
            <v>-4069374</v>
          </cell>
          <cell r="AB109">
            <v>81023</v>
          </cell>
          <cell r="AC109">
            <v>1.3433641975308641</v>
          </cell>
          <cell r="AD109">
            <v>0</v>
          </cell>
          <cell r="AE109">
            <v>0</v>
          </cell>
          <cell r="AF109">
            <v>0</v>
          </cell>
          <cell r="AG109">
            <v>0</v>
          </cell>
          <cell r="AH109">
            <v>0</v>
          </cell>
          <cell r="AI109">
            <v>0</v>
          </cell>
          <cell r="AK109">
            <v>0</v>
          </cell>
        </row>
        <row r="110">
          <cell r="B110">
            <v>599335205</v>
          </cell>
          <cell r="C110" t="str">
            <v>Lebanon Women's Center</v>
          </cell>
          <cell r="D110">
            <v>39995</v>
          </cell>
          <cell r="E110">
            <v>40359</v>
          </cell>
          <cell r="F110" t="str">
            <v>120 Hospital Drive, Suite 225</v>
          </cell>
          <cell r="G110">
            <v>0</v>
          </cell>
          <cell r="H110" t="str">
            <v>Lebanon</v>
          </cell>
          <cell r="I110" t="str">
            <v>MO</v>
          </cell>
          <cell r="J110">
            <v>65536</v>
          </cell>
          <cell r="K110">
            <v>41898</v>
          </cell>
          <cell r="L110">
            <v>41989</v>
          </cell>
          <cell r="M110">
            <v>39</v>
          </cell>
          <cell r="N110">
            <v>41997</v>
          </cell>
          <cell r="O110" t="str">
            <v>N/A</v>
          </cell>
          <cell r="P110">
            <v>876</v>
          </cell>
          <cell r="Q110">
            <v>2967</v>
          </cell>
          <cell r="R110">
            <v>152411</v>
          </cell>
          <cell r="S110">
            <v>297001</v>
          </cell>
          <cell r="T110" t="str">
            <v>$76.84 &amp; $77.76</v>
          </cell>
          <cell r="U110">
            <v>77.760000000000005</v>
          </cell>
          <cell r="V110">
            <v>0</v>
          </cell>
          <cell r="W110">
            <v>77.760000000000005</v>
          </cell>
          <cell r="X110">
            <v>104.46</v>
          </cell>
          <cell r="Y110">
            <v>-26.699999999999989</v>
          </cell>
          <cell r="Z110">
            <v>152411</v>
          </cell>
          <cell r="AA110">
            <v>-4069374</v>
          </cell>
          <cell r="AB110">
            <v>81023</v>
          </cell>
          <cell r="AC110">
            <v>1.3433641975308641</v>
          </cell>
          <cell r="AD110">
            <v>0</v>
          </cell>
          <cell r="AE110">
            <v>0</v>
          </cell>
          <cell r="AF110">
            <v>0</v>
          </cell>
          <cell r="AG110">
            <v>0</v>
          </cell>
          <cell r="AH110">
            <v>0</v>
          </cell>
          <cell r="AI110">
            <v>0</v>
          </cell>
          <cell r="AK110">
            <v>0</v>
          </cell>
        </row>
        <row r="111">
          <cell r="B111">
            <v>597820406</v>
          </cell>
          <cell r="C111" t="str">
            <v>Lewistown Rural Health Clinic</v>
          </cell>
          <cell r="D111">
            <v>40179</v>
          </cell>
          <cell r="E111">
            <v>40543</v>
          </cell>
          <cell r="F111" t="str">
            <v>105 E. Quincy Street</v>
          </cell>
          <cell r="G111">
            <v>0</v>
          </cell>
          <cell r="H111" t="str">
            <v>Lewistown</v>
          </cell>
          <cell r="I111" t="str">
            <v>MO</v>
          </cell>
          <cell r="J111">
            <v>63452</v>
          </cell>
          <cell r="K111">
            <v>41473</v>
          </cell>
          <cell r="L111">
            <v>41485</v>
          </cell>
          <cell r="M111">
            <v>786</v>
          </cell>
          <cell r="N111">
            <v>41572</v>
          </cell>
          <cell r="O111" t="str">
            <v>N/A</v>
          </cell>
          <cell r="P111">
            <v>957</v>
          </cell>
          <cell r="Q111">
            <v>9</v>
          </cell>
          <cell r="R111">
            <v>56399</v>
          </cell>
          <cell r="S111">
            <v>75116</v>
          </cell>
          <cell r="T111">
            <v>77.760000000000005</v>
          </cell>
          <cell r="U111">
            <v>115.71</v>
          </cell>
          <cell r="V111">
            <v>0</v>
          </cell>
          <cell r="W111">
            <v>77.760000000000005</v>
          </cell>
          <cell r="X111">
            <v>115.71</v>
          </cell>
          <cell r="Y111">
            <v>-37.949999999999989</v>
          </cell>
          <cell r="Z111">
            <v>56399</v>
          </cell>
          <cell r="AA111">
            <v>-2140342</v>
          </cell>
          <cell r="AB111">
            <v>381185</v>
          </cell>
          <cell r="AC111">
            <v>1.4880401234567899</v>
          </cell>
          <cell r="AD111">
            <v>0</v>
          </cell>
          <cell r="AE111">
            <v>0</v>
          </cell>
          <cell r="AF111">
            <v>0</v>
          </cell>
          <cell r="AG111">
            <v>0</v>
          </cell>
          <cell r="AH111">
            <v>0</v>
          </cell>
          <cell r="AI111">
            <v>0</v>
          </cell>
          <cell r="AK111">
            <v>0</v>
          </cell>
        </row>
        <row r="112">
          <cell r="B112">
            <v>598373306</v>
          </cell>
          <cell r="C112" t="str">
            <v>Managed Care, Inc.</v>
          </cell>
          <cell r="D112">
            <v>39995</v>
          </cell>
          <cell r="E112">
            <v>40359</v>
          </cell>
          <cell r="F112">
            <v>0</v>
          </cell>
          <cell r="G112">
            <v>0</v>
          </cell>
          <cell r="H112">
            <v>0</v>
          </cell>
          <cell r="I112">
            <v>0</v>
          </cell>
          <cell r="J112">
            <v>0</v>
          </cell>
          <cell r="K112">
            <v>41374</v>
          </cell>
          <cell r="L112">
            <v>28079</v>
          </cell>
          <cell r="M112">
            <v>626</v>
          </cell>
          <cell r="N112">
            <v>41404</v>
          </cell>
          <cell r="O112" t="str">
            <v>N/A</v>
          </cell>
          <cell r="P112">
            <v>363</v>
          </cell>
          <cell r="Q112">
            <v>0</v>
          </cell>
          <cell r="R112">
            <v>2100</v>
          </cell>
          <cell r="S112">
            <v>28079</v>
          </cell>
          <cell r="T112" t="str">
            <v>$76.84 &amp; $77.76</v>
          </cell>
          <cell r="U112">
            <v>87.73</v>
          </cell>
          <cell r="V112">
            <v>0</v>
          </cell>
          <cell r="W112">
            <v>77.760000000000005</v>
          </cell>
          <cell r="X112">
            <v>87.73</v>
          </cell>
          <cell r="Y112">
            <v>-9.9699999999999989</v>
          </cell>
          <cell r="Z112">
            <v>2100</v>
          </cell>
          <cell r="AA112">
            <v>-20937</v>
          </cell>
          <cell r="AB112">
            <v>-29548</v>
          </cell>
          <cell r="AC112">
            <v>1.1282150205761317</v>
          </cell>
          <cell r="AD112">
            <v>0</v>
          </cell>
          <cell r="AE112">
            <v>0</v>
          </cell>
          <cell r="AF112">
            <v>0</v>
          </cell>
          <cell r="AG112">
            <v>0</v>
          </cell>
          <cell r="AH112">
            <v>0</v>
          </cell>
          <cell r="AI112">
            <v>0</v>
          </cell>
          <cell r="AK112">
            <v>0</v>
          </cell>
        </row>
        <row r="113">
          <cell r="B113">
            <v>596020602</v>
          </cell>
          <cell r="C113" t="str">
            <v>Mansfield Clinic</v>
          </cell>
          <cell r="D113">
            <v>40179</v>
          </cell>
          <cell r="E113">
            <v>40543</v>
          </cell>
          <cell r="F113" t="str">
            <v>305 W. Commercial Street</v>
          </cell>
          <cell r="G113">
            <v>0</v>
          </cell>
          <cell r="H113" t="str">
            <v>Mansfield</v>
          </cell>
          <cell r="I113" t="str">
            <v>MO</v>
          </cell>
          <cell r="J113">
            <v>65704</v>
          </cell>
          <cell r="K113">
            <v>40840</v>
          </cell>
          <cell r="L113">
            <v>40872</v>
          </cell>
          <cell r="M113">
            <v>45485</v>
          </cell>
          <cell r="N113">
            <v>40886</v>
          </cell>
          <cell r="O113" t="str">
            <v>N/A</v>
          </cell>
          <cell r="P113">
            <v>2661</v>
          </cell>
          <cell r="Q113">
            <v>0</v>
          </cell>
          <cell r="R113">
            <v>20754</v>
          </cell>
          <cell r="S113">
            <v>206653</v>
          </cell>
          <cell r="T113">
            <v>77.66</v>
          </cell>
          <cell r="U113">
            <v>77.66</v>
          </cell>
          <cell r="V113">
            <v>0</v>
          </cell>
          <cell r="W113">
            <v>77.760000000000005</v>
          </cell>
          <cell r="X113">
            <v>77.66</v>
          </cell>
          <cell r="Y113">
            <v>0.10000000000000853</v>
          </cell>
          <cell r="Z113">
            <v>20754</v>
          </cell>
          <cell r="AA113">
            <v>2075</v>
          </cell>
          <cell r="AB113">
            <v>30500</v>
          </cell>
          <cell r="AC113">
            <v>0.99871399176954723</v>
          </cell>
          <cell r="AD113">
            <v>0</v>
          </cell>
          <cell r="AE113">
            <v>0</v>
          </cell>
          <cell r="AF113">
            <v>0</v>
          </cell>
          <cell r="AG113">
            <v>0</v>
          </cell>
          <cell r="AH113">
            <v>0</v>
          </cell>
          <cell r="AI113">
            <v>0</v>
          </cell>
          <cell r="AK113">
            <v>0</v>
          </cell>
        </row>
        <row r="114">
          <cell r="B114">
            <v>594328304</v>
          </cell>
          <cell r="C114" t="str">
            <v>Maries Medical Clinic</v>
          </cell>
          <cell r="D114">
            <v>40394</v>
          </cell>
          <cell r="E114">
            <v>40543</v>
          </cell>
          <cell r="F114" t="str">
            <v>606 Highway 63 South, Suite A</v>
          </cell>
          <cell r="G114">
            <v>0</v>
          </cell>
          <cell r="H114" t="str">
            <v>Vienna</v>
          </cell>
          <cell r="I114" t="str">
            <v>MO</v>
          </cell>
          <cell r="J114">
            <v>65582</v>
          </cell>
          <cell r="K114">
            <v>41796</v>
          </cell>
          <cell r="L114">
            <v>0</v>
          </cell>
          <cell r="M114">
            <v>0</v>
          </cell>
          <cell r="N114">
            <v>0</v>
          </cell>
          <cell r="O114" t="str">
            <v>N/A</v>
          </cell>
          <cell r="P114">
            <v>145</v>
          </cell>
          <cell r="Q114">
            <v>234</v>
          </cell>
          <cell r="R114">
            <v>1869</v>
          </cell>
          <cell r="S114">
            <v>29471</v>
          </cell>
          <cell r="T114">
            <v>77.760000000000005</v>
          </cell>
          <cell r="U114">
            <v>153.09</v>
          </cell>
          <cell r="V114">
            <v>0</v>
          </cell>
          <cell r="W114">
            <v>77.760000000000005</v>
          </cell>
          <cell r="X114">
            <v>153.09</v>
          </cell>
          <cell r="Y114">
            <v>-75.33</v>
          </cell>
          <cell r="Z114">
            <v>1869</v>
          </cell>
          <cell r="AA114">
            <v>-140792</v>
          </cell>
          <cell r="AB114">
            <v>-14036390</v>
          </cell>
          <cell r="AC114">
            <v>1.96875</v>
          </cell>
          <cell r="AD114">
            <v>0</v>
          </cell>
          <cell r="AE114">
            <v>0</v>
          </cell>
          <cell r="AF114">
            <v>0</v>
          </cell>
          <cell r="AG114">
            <v>0</v>
          </cell>
          <cell r="AH114">
            <v>0</v>
          </cell>
          <cell r="AI114">
            <v>0</v>
          </cell>
          <cell r="AK114">
            <v>0</v>
          </cell>
        </row>
        <row r="115">
          <cell r="B115">
            <v>596841205</v>
          </cell>
          <cell r="C115" t="str">
            <v>Marshfield Family Clinic</v>
          </cell>
          <cell r="D115">
            <v>40179</v>
          </cell>
          <cell r="E115">
            <v>40543</v>
          </cell>
          <cell r="F115" t="str">
            <v>1000 W. Washington</v>
          </cell>
          <cell r="G115">
            <v>0</v>
          </cell>
          <cell r="H115" t="str">
            <v>Marshfield</v>
          </cell>
          <cell r="I115" t="str">
            <v>MO</v>
          </cell>
          <cell r="J115">
            <v>65706</v>
          </cell>
          <cell r="K115">
            <v>41617</v>
          </cell>
          <cell r="L115">
            <v>41624</v>
          </cell>
          <cell r="M115">
            <v>87</v>
          </cell>
          <cell r="N115">
            <v>41635</v>
          </cell>
          <cell r="O115" t="str">
            <v>N/A</v>
          </cell>
          <cell r="P115">
            <v>1425</v>
          </cell>
          <cell r="Q115">
            <v>0</v>
          </cell>
          <cell r="R115">
            <v>10916</v>
          </cell>
          <cell r="S115">
            <v>110808</v>
          </cell>
          <cell r="T115">
            <v>77.760000000000005</v>
          </cell>
          <cell r="U115">
            <v>91.04</v>
          </cell>
          <cell r="V115">
            <v>0</v>
          </cell>
          <cell r="W115">
            <v>77.760000000000005</v>
          </cell>
          <cell r="X115">
            <v>91.04</v>
          </cell>
          <cell r="Y115">
            <v>-13.280000000000001</v>
          </cell>
          <cell r="Z115">
            <v>10916</v>
          </cell>
          <cell r="AA115">
            <v>-144964</v>
          </cell>
          <cell r="AB115">
            <v>-73122</v>
          </cell>
          <cell r="AC115">
            <v>1.1707818930041152</v>
          </cell>
          <cell r="AD115">
            <v>0</v>
          </cell>
          <cell r="AE115">
            <v>0</v>
          </cell>
          <cell r="AF115">
            <v>0</v>
          </cell>
          <cell r="AG115">
            <v>0</v>
          </cell>
          <cell r="AH115">
            <v>0</v>
          </cell>
          <cell r="AI115">
            <v>0</v>
          </cell>
          <cell r="AK115">
            <v>0</v>
          </cell>
        </row>
        <row r="116">
          <cell r="B116">
            <v>596052704</v>
          </cell>
          <cell r="C116" t="str">
            <v>Medical Arts Clinic</v>
          </cell>
          <cell r="D116">
            <v>40179</v>
          </cell>
          <cell r="E116" t="str">
            <v>012/31/10</v>
          </cell>
          <cell r="F116" t="str">
            <v>1103 West Liberty</v>
          </cell>
          <cell r="G116">
            <v>0</v>
          </cell>
          <cell r="H116" t="str">
            <v>Farmington</v>
          </cell>
          <cell r="I116" t="str">
            <v>MO</v>
          </cell>
          <cell r="J116">
            <v>63640</v>
          </cell>
          <cell r="K116">
            <v>41911</v>
          </cell>
          <cell r="L116">
            <v>41927</v>
          </cell>
          <cell r="M116">
            <v>2474</v>
          </cell>
          <cell r="N116">
            <v>41936</v>
          </cell>
          <cell r="O116" t="str">
            <v>N/A</v>
          </cell>
          <cell r="P116">
            <v>2690</v>
          </cell>
          <cell r="Q116">
            <v>0</v>
          </cell>
          <cell r="R116">
            <v>36645</v>
          </cell>
          <cell r="S116">
            <v>209174</v>
          </cell>
          <cell r="T116">
            <v>77.760000000000005</v>
          </cell>
          <cell r="U116">
            <v>107.24</v>
          </cell>
          <cell r="V116">
            <v>0</v>
          </cell>
          <cell r="W116">
            <v>77.760000000000005</v>
          </cell>
          <cell r="X116">
            <v>107.24</v>
          </cell>
          <cell r="Y116">
            <v>-29.47999999999999</v>
          </cell>
          <cell r="Z116">
            <v>36645</v>
          </cell>
          <cell r="AA116">
            <v>-1080295</v>
          </cell>
          <cell r="AB116">
            <v>-2298123</v>
          </cell>
          <cell r="AC116">
            <v>1.3791152263374484</v>
          </cell>
          <cell r="AD116">
            <v>0</v>
          </cell>
          <cell r="AE116">
            <v>0</v>
          </cell>
          <cell r="AF116">
            <v>0</v>
          </cell>
          <cell r="AG116">
            <v>0</v>
          </cell>
          <cell r="AH116">
            <v>0</v>
          </cell>
          <cell r="AI116">
            <v>0</v>
          </cell>
          <cell r="AK116">
            <v>0</v>
          </cell>
        </row>
        <row r="117">
          <cell r="B117">
            <v>594636508</v>
          </cell>
          <cell r="C117" t="str">
            <v>Medical Center (The)</v>
          </cell>
          <cell r="D117">
            <v>39965</v>
          </cell>
          <cell r="E117">
            <v>40329</v>
          </cell>
          <cell r="F117" t="str">
            <v>902 Wollard Blvd</v>
          </cell>
          <cell r="G117">
            <v>0</v>
          </cell>
          <cell r="H117" t="str">
            <v>Richmond</v>
          </cell>
          <cell r="I117" t="str">
            <v>MO</v>
          </cell>
          <cell r="J117">
            <v>64085</v>
          </cell>
          <cell r="K117">
            <v>41390</v>
          </cell>
          <cell r="L117">
            <v>41395</v>
          </cell>
          <cell r="M117">
            <v>4042</v>
          </cell>
          <cell r="N117">
            <v>41404</v>
          </cell>
          <cell r="O117" t="str">
            <v>N/A</v>
          </cell>
          <cell r="P117">
            <v>924</v>
          </cell>
          <cell r="Q117">
            <v>1596</v>
          </cell>
          <cell r="R117">
            <v>18169</v>
          </cell>
          <cell r="S117">
            <v>194629</v>
          </cell>
          <cell r="T117" t="str">
            <v>$76.84 &amp; $77.76</v>
          </cell>
          <cell r="U117">
            <v>90.79</v>
          </cell>
          <cell r="V117">
            <v>0</v>
          </cell>
          <cell r="W117">
            <v>77.760000000000005</v>
          </cell>
          <cell r="X117">
            <v>90.79</v>
          </cell>
          <cell r="Y117">
            <v>-13.030000000000001</v>
          </cell>
          <cell r="Z117">
            <v>18169</v>
          </cell>
          <cell r="AA117">
            <v>-236742</v>
          </cell>
          <cell r="AB117">
            <v>-220255</v>
          </cell>
          <cell r="AC117">
            <v>1.1675668724279835</v>
          </cell>
          <cell r="AD117">
            <v>0</v>
          </cell>
          <cell r="AE117">
            <v>0</v>
          </cell>
          <cell r="AF117">
            <v>0</v>
          </cell>
          <cell r="AG117">
            <v>0</v>
          </cell>
          <cell r="AH117">
            <v>0</v>
          </cell>
          <cell r="AI117">
            <v>0</v>
          </cell>
          <cell r="AK117">
            <v>0</v>
          </cell>
        </row>
        <row r="118">
          <cell r="B118">
            <v>590166500</v>
          </cell>
          <cell r="C118" t="str">
            <v>Medical Clinic of Willow Springs</v>
          </cell>
          <cell r="D118">
            <v>40087</v>
          </cell>
          <cell r="E118">
            <v>40451</v>
          </cell>
          <cell r="F118" t="str">
            <v>816 East Main Strett</v>
          </cell>
          <cell r="G118">
            <v>0</v>
          </cell>
          <cell r="H118" t="str">
            <v>Willow Springs</v>
          </cell>
          <cell r="I118" t="str">
            <v>MO</v>
          </cell>
          <cell r="J118">
            <v>65793</v>
          </cell>
          <cell r="K118">
            <v>41516</v>
          </cell>
          <cell r="L118">
            <v>41526</v>
          </cell>
          <cell r="M118">
            <v>956</v>
          </cell>
          <cell r="N118">
            <v>41532</v>
          </cell>
          <cell r="O118" t="str">
            <v>N/A</v>
          </cell>
          <cell r="P118">
            <v>2697</v>
          </cell>
          <cell r="Q118">
            <v>0</v>
          </cell>
          <cell r="R118">
            <v>13272</v>
          </cell>
          <cell r="S118">
            <v>209117</v>
          </cell>
          <cell r="T118" t="str">
            <v>$76.84 &amp; $77.76</v>
          </cell>
          <cell r="U118">
            <v>104.69</v>
          </cell>
          <cell r="V118">
            <v>0</v>
          </cell>
          <cell r="W118">
            <v>77.760000000000005</v>
          </cell>
          <cell r="X118">
            <v>104.69</v>
          </cell>
          <cell r="Y118">
            <v>-26.929999999999993</v>
          </cell>
          <cell r="Z118">
            <v>13272</v>
          </cell>
          <cell r="AA118">
            <v>-357415</v>
          </cell>
          <cell r="AB118">
            <v>148653</v>
          </cell>
          <cell r="AC118">
            <v>1.3463220164609053</v>
          </cell>
          <cell r="AD118">
            <v>0</v>
          </cell>
          <cell r="AE118">
            <v>0</v>
          </cell>
          <cell r="AF118">
            <v>0</v>
          </cell>
          <cell r="AG118">
            <v>0</v>
          </cell>
          <cell r="AH118">
            <v>0</v>
          </cell>
          <cell r="AI118">
            <v>0</v>
          </cell>
          <cell r="AK118">
            <v>0</v>
          </cell>
        </row>
        <row r="119">
          <cell r="B119">
            <v>593915200</v>
          </cell>
          <cell r="C119" t="str">
            <v>Medstop One, Inc.</v>
          </cell>
          <cell r="D119">
            <v>40179</v>
          </cell>
          <cell r="E119">
            <v>40543</v>
          </cell>
          <cell r="F119" t="str">
            <v>2065 William, Suite 209</v>
          </cell>
          <cell r="G119">
            <v>0</v>
          </cell>
          <cell r="H119" t="str">
            <v>Cape Girardeau</v>
          </cell>
          <cell r="I119" t="str">
            <v>MO</v>
          </cell>
          <cell r="J119">
            <v>63701</v>
          </cell>
          <cell r="K119">
            <v>42017</v>
          </cell>
          <cell r="L119">
            <v>42024</v>
          </cell>
          <cell r="M119">
            <v>-4407</v>
          </cell>
          <cell r="N119">
            <v>42041</v>
          </cell>
          <cell r="O119">
            <v>21501200180</v>
          </cell>
          <cell r="P119">
            <v>1889</v>
          </cell>
          <cell r="Q119">
            <v>0</v>
          </cell>
          <cell r="R119">
            <v>7254</v>
          </cell>
          <cell r="S119">
            <v>142223</v>
          </cell>
          <cell r="T119">
            <v>75.290000000000006</v>
          </cell>
          <cell r="U119">
            <v>75.290000000000006</v>
          </cell>
          <cell r="V119">
            <v>0</v>
          </cell>
          <cell r="W119">
            <v>77.760000000000005</v>
          </cell>
          <cell r="X119">
            <v>75.290000000000006</v>
          </cell>
          <cell r="Y119">
            <v>2.4699999999999989</v>
          </cell>
          <cell r="Z119">
            <v>7254</v>
          </cell>
          <cell r="AA119">
            <v>17917</v>
          </cell>
          <cell r="AB119">
            <v>0</v>
          </cell>
          <cell r="AC119">
            <v>0.968235596707819</v>
          </cell>
          <cell r="AD119">
            <v>0</v>
          </cell>
          <cell r="AE119">
            <v>0</v>
          </cell>
          <cell r="AF119">
            <v>0</v>
          </cell>
          <cell r="AG119">
            <v>0</v>
          </cell>
          <cell r="AH119">
            <v>0</v>
          </cell>
          <cell r="AI119">
            <v>0</v>
          </cell>
          <cell r="AK119">
            <v>0</v>
          </cell>
        </row>
        <row r="120">
          <cell r="B120">
            <v>595175001</v>
          </cell>
          <cell r="C120" t="str">
            <v>Midtown Family Medical Center</v>
          </cell>
          <cell r="D120">
            <v>40179</v>
          </cell>
          <cell r="E120">
            <v>40543</v>
          </cell>
          <cell r="F120" t="str">
            <v>24 North Sprigg Street</v>
          </cell>
          <cell r="G120">
            <v>0</v>
          </cell>
          <cell r="H120" t="str">
            <v>Cape Girardeau</v>
          </cell>
          <cell r="I120" t="str">
            <v>MO</v>
          </cell>
          <cell r="J120">
            <v>6572</v>
          </cell>
          <cell r="K120">
            <v>41557</v>
          </cell>
          <cell r="L120">
            <v>41569</v>
          </cell>
          <cell r="M120">
            <v>3210</v>
          </cell>
          <cell r="N120">
            <v>41586</v>
          </cell>
          <cell r="O120" t="str">
            <v>N/A</v>
          </cell>
          <cell r="P120">
            <v>2568</v>
          </cell>
          <cell r="Q120">
            <v>0</v>
          </cell>
          <cell r="R120">
            <v>6343</v>
          </cell>
          <cell r="S120">
            <v>195913</v>
          </cell>
          <cell r="T120">
            <v>76.290000000000006</v>
          </cell>
          <cell r="U120">
            <v>76.290000000000006</v>
          </cell>
          <cell r="V120">
            <v>0</v>
          </cell>
          <cell r="W120">
            <v>77.760000000000005</v>
          </cell>
          <cell r="X120">
            <v>76.290000000000006</v>
          </cell>
          <cell r="Y120">
            <v>1.4699999999999989</v>
          </cell>
          <cell r="Z120">
            <v>6343</v>
          </cell>
          <cell r="AA120">
            <v>9324</v>
          </cell>
          <cell r="AB120">
            <v>-2791</v>
          </cell>
          <cell r="AC120">
            <v>0.98109567901234573</v>
          </cell>
          <cell r="AD120">
            <v>0</v>
          </cell>
          <cell r="AE120">
            <v>0</v>
          </cell>
          <cell r="AF120">
            <v>0</v>
          </cell>
          <cell r="AG120">
            <v>0</v>
          </cell>
          <cell r="AH120">
            <v>0</v>
          </cell>
          <cell r="AI120">
            <v>0</v>
          </cell>
          <cell r="AK120">
            <v>0</v>
          </cell>
        </row>
        <row r="121">
          <cell r="B121">
            <v>599888807</v>
          </cell>
          <cell r="C121" t="str">
            <v>Midwest Health Group Convenient Care</v>
          </cell>
          <cell r="D121">
            <v>40179</v>
          </cell>
          <cell r="E121">
            <v>40451</v>
          </cell>
          <cell r="F121" t="str">
            <v>507 West Pine Street</v>
          </cell>
          <cell r="G121">
            <v>0</v>
          </cell>
          <cell r="H121" t="str">
            <v>Farmington</v>
          </cell>
          <cell r="I121" t="str">
            <v>MO</v>
          </cell>
          <cell r="J121">
            <v>63640</v>
          </cell>
          <cell r="K121">
            <v>0</v>
          </cell>
          <cell r="L121">
            <v>0</v>
          </cell>
          <cell r="M121">
            <v>0</v>
          </cell>
          <cell r="N121">
            <v>0</v>
          </cell>
          <cell r="O121">
            <v>0</v>
          </cell>
          <cell r="P121">
            <v>0</v>
          </cell>
          <cell r="Q121">
            <v>0</v>
          </cell>
          <cell r="R121">
            <v>3988</v>
          </cell>
          <cell r="S121">
            <v>0</v>
          </cell>
          <cell r="T121">
            <v>77.760000000000005</v>
          </cell>
          <cell r="U121">
            <v>94.93</v>
          </cell>
          <cell r="V121">
            <v>0</v>
          </cell>
          <cell r="W121">
            <v>77.760000000000005</v>
          </cell>
          <cell r="X121">
            <v>97.93</v>
          </cell>
          <cell r="Y121">
            <v>-20.170000000000002</v>
          </cell>
          <cell r="Z121">
            <v>3988</v>
          </cell>
          <cell r="AA121">
            <v>-80438</v>
          </cell>
          <cell r="AB121">
            <v>83153</v>
          </cell>
          <cell r="AC121">
            <v>1.2593878600823045</v>
          </cell>
          <cell r="AD121">
            <v>0</v>
          </cell>
          <cell r="AE121">
            <v>0</v>
          </cell>
          <cell r="AF121">
            <v>0</v>
          </cell>
          <cell r="AG121">
            <v>0</v>
          </cell>
          <cell r="AH121">
            <v>0</v>
          </cell>
          <cell r="AI121">
            <v>0</v>
          </cell>
          <cell r="AK121">
            <v>0</v>
          </cell>
        </row>
        <row r="122">
          <cell r="B122">
            <v>591720800</v>
          </cell>
          <cell r="C122" t="str">
            <v>Milan Family Practice Clinic, PC</v>
          </cell>
          <cell r="D122">
            <v>40179</v>
          </cell>
          <cell r="E122">
            <v>40543</v>
          </cell>
          <cell r="F122" t="str">
            <v>210 North Market</v>
          </cell>
          <cell r="G122">
            <v>0</v>
          </cell>
          <cell r="H122" t="str">
            <v>Milan</v>
          </cell>
          <cell r="I122" t="str">
            <v>MO</v>
          </cell>
          <cell r="J122">
            <v>63556</v>
          </cell>
          <cell r="K122">
            <v>41495</v>
          </cell>
          <cell r="L122">
            <v>41505</v>
          </cell>
          <cell r="M122">
            <v>105</v>
          </cell>
          <cell r="N122">
            <v>41516</v>
          </cell>
          <cell r="O122" t="str">
            <v>N/A</v>
          </cell>
          <cell r="P122">
            <v>2170</v>
          </cell>
          <cell r="Q122">
            <v>0</v>
          </cell>
          <cell r="R122">
            <v>10655</v>
          </cell>
          <cell r="S122">
            <v>168739</v>
          </cell>
          <cell r="T122">
            <v>77.760000000000005</v>
          </cell>
          <cell r="U122">
            <v>82.73</v>
          </cell>
          <cell r="V122">
            <v>0</v>
          </cell>
          <cell r="W122">
            <v>77.760000000000005</v>
          </cell>
          <cell r="X122">
            <v>82.73</v>
          </cell>
          <cell r="Y122">
            <v>-4.9699999999999989</v>
          </cell>
          <cell r="Z122">
            <v>10655</v>
          </cell>
          <cell r="AA122">
            <v>-52955</v>
          </cell>
          <cell r="AB122">
            <v>-57806</v>
          </cell>
          <cell r="AC122">
            <v>1.0639146090534979</v>
          </cell>
          <cell r="AD122">
            <v>0</v>
          </cell>
          <cell r="AE122">
            <v>0</v>
          </cell>
          <cell r="AF122">
            <v>0</v>
          </cell>
          <cell r="AG122">
            <v>0</v>
          </cell>
          <cell r="AH122">
            <v>0</v>
          </cell>
          <cell r="AI122">
            <v>0</v>
          </cell>
          <cell r="AK122">
            <v>0</v>
          </cell>
        </row>
        <row r="123">
          <cell r="B123">
            <v>594943706</v>
          </cell>
          <cell r="C123" t="str">
            <v>Mineral Area Doctor's Clinic</v>
          </cell>
          <cell r="D123">
            <v>39904</v>
          </cell>
          <cell r="E123">
            <v>40268</v>
          </cell>
          <cell r="F123" t="str">
            <v>1103 Weber Road, Suite 202</v>
          </cell>
          <cell r="G123">
            <v>0</v>
          </cell>
          <cell r="H123" t="str">
            <v>Farmington</v>
          </cell>
          <cell r="I123" t="str">
            <v>MO</v>
          </cell>
          <cell r="J123">
            <v>63640</v>
          </cell>
          <cell r="K123">
            <v>41296</v>
          </cell>
          <cell r="L123">
            <v>41309</v>
          </cell>
          <cell r="M123">
            <v>12623</v>
          </cell>
          <cell r="N123">
            <v>41316</v>
          </cell>
          <cell r="O123" t="str">
            <v>N/A</v>
          </cell>
          <cell r="P123">
            <v>409</v>
          </cell>
          <cell r="Q123">
            <v>2693</v>
          </cell>
          <cell r="R123" t="str">
            <v>CONSOL</v>
          </cell>
          <cell r="S123">
            <v>239100</v>
          </cell>
          <cell r="T123" t="str">
            <v>$76.84 &amp; $77.76</v>
          </cell>
          <cell r="U123">
            <v>101.03</v>
          </cell>
          <cell r="V123">
            <v>0</v>
          </cell>
          <cell r="W123">
            <v>77.760000000000005</v>
          </cell>
          <cell r="X123">
            <v>101.03</v>
          </cell>
          <cell r="Y123">
            <v>-23.269999999999996</v>
          </cell>
          <cell r="Z123" t="str">
            <v>CONSOL</v>
          </cell>
          <cell r="AA123" t="str">
            <v>CONSOL</v>
          </cell>
          <cell r="AB123" t="str">
            <v>CONSOL</v>
          </cell>
          <cell r="AC123">
            <v>1.2992541152263373</v>
          </cell>
          <cell r="AD123">
            <v>0</v>
          </cell>
          <cell r="AE123">
            <v>0</v>
          </cell>
          <cell r="AF123">
            <v>0</v>
          </cell>
          <cell r="AG123">
            <v>0</v>
          </cell>
          <cell r="AH123">
            <v>0</v>
          </cell>
          <cell r="AI123">
            <v>0</v>
          </cell>
          <cell r="AK123">
            <v>0</v>
          </cell>
        </row>
        <row r="124">
          <cell r="B124">
            <v>597462506</v>
          </cell>
          <cell r="C124" t="str">
            <v>Missouri Valley Physicians, PC</v>
          </cell>
          <cell r="D124">
            <v>40179</v>
          </cell>
          <cell r="E124">
            <v>40543</v>
          </cell>
          <cell r="F124" t="str">
            <v>2303 South Highway 65</v>
          </cell>
          <cell r="G124">
            <v>0</v>
          </cell>
          <cell r="H124" t="str">
            <v>Marshall</v>
          </cell>
          <cell r="I124" t="str">
            <v>MO</v>
          </cell>
          <cell r="J124">
            <v>65340</v>
          </cell>
          <cell r="K124">
            <v>41626</v>
          </cell>
          <cell r="L124">
            <v>41638</v>
          </cell>
          <cell r="M124">
            <v>969</v>
          </cell>
          <cell r="N124">
            <v>41649</v>
          </cell>
          <cell r="O124" t="str">
            <v>N/A</v>
          </cell>
          <cell r="P124">
            <v>1536</v>
          </cell>
          <cell r="Q124">
            <v>3300</v>
          </cell>
          <cell r="R124">
            <v>36458</v>
          </cell>
          <cell r="S124">
            <v>376047</v>
          </cell>
          <cell r="T124">
            <v>77.760000000000005</v>
          </cell>
          <cell r="U124">
            <v>109.56</v>
          </cell>
          <cell r="V124">
            <v>0</v>
          </cell>
          <cell r="W124">
            <v>77.760000000000005</v>
          </cell>
          <cell r="X124">
            <v>109.56</v>
          </cell>
          <cell r="Y124">
            <v>-31.799999999999997</v>
          </cell>
          <cell r="Z124">
            <v>36458</v>
          </cell>
          <cell r="AA124">
            <v>-1159364</v>
          </cell>
          <cell r="AB124">
            <v>-366051</v>
          </cell>
          <cell r="AC124">
            <v>1.4089506172839505</v>
          </cell>
          <cell r="AD124">
            <v>0</v>
          </cell>
          <cell r="AE124">
            <v>0</v>
          </cell>
          <cell r="AF124">
            <v>0</v>
          </cell>
          <cell r="AG124">
            <v>0</v>
          </cell>
          <cell r="AH124">
            <v>0</v>
          </cell>
          <cell r="AI124">
            <v>0</v>
          </cell>
          <cell r="AK124">
            <v>0</v>
          </cell>
        </row>
        <row r="125">
          <cell r="B125">
            <v>599084902</v>
          </cell>
          <cell r="C125" t="str">
            <v>Monett Medical Center</v>
          </cell>
          <cell r="D125">
            <v>39995</v>
          </cell>
          <cell r="E125">
            <v>40359</v>
          </cell>
          <cell r="F125" t="str">
            <v>315 E. Cleveland</v>
          </cell>
          <cell r="G125">
            <v>0</v>
          </cell>
          <cell r="H125" t="str">
            <v>Monett</v>
          </cell>
          <cell r="I125" t="str">
            <v>MO</v>
          </cell>
          <cell r="J125">
            <v>65708</v>
          </cell>
          <cell r="K125">
            <v>41898</v>
          </cell>
          <cell r="L125">
            <v>41989</v>
          </cell>
          <cell r="M125">
            <v>709</v>
          </cell>
          <cell r="N125">
            <v>41997</v>
          </cell>
          <cell r="O125" t="str">
            <v>N/A</v>
          </cell>
          <cell r="P125">
            <v>1760</v>
          </cell>
          <cell r="Q125">
            <v>0</v>
          </cell>
          <cell r="R125">
            <v>152411</v>
          </cell>
          <cell r="S125">
            <v>135957</v>
          </cell>
          <cell r="T125" t="str">
            <v>$76.84 &amp; $77.76</v>
          </cell>
          <cell r="U125">
            <v>77.760000000000005</v>
          </cell>
          <cell r="V125">
            <v>0</v>
          </cell>
          <cell r="W125">
            <v>77.760000000000005</v>
          </cell>
          <cell r="X125">
            <v>104.46</v>
          </cell>
          <cell r="Y125">
            <v>-26.699999999999989</v>
          </cell>
          <cell r="Z125">
            <v>152411</v>
          </cell>
          <cell r="AA125">
            <v>-4069374</v>
          </cell>
          <cell r="AB125">
            <v>81023</v>
          </cell>
          <cell r="AC125">
            <v>1.3433641975308641</v>
          </cell>
          <cell r="AD125">
            <v>0</v>
          </cell>
          <cell r="AE125">
            <v>0</v>
          </cell>
          <cell r="AF125">
            <v>0</v>
          </cell>
          <cell r="AG125">
            <v>0</v>
          </cell>
          <cell r="AH125">
            <v>0</v>
          </cell>
          <cell r="AI125">
            <v>0</v>
          </cell>
          <cell r="AK125">
            <v>0</v>
          </cell>
        </row>
        <row r="126">
          <cell r="B126">
            <v>592365415</v>
          </cell>
          <cell r="C126" t="str">
            <v>Mountain View Medical Clinic</v>
          </cell>
          <cell r="D126">
            <v>39995</v>
          </cell>
          <cell r="E126">
            <v>40359</v>
          </cell>
          <cell r="F126" t="str">
            <v>104 East Highway 60</v>
          </cell>
          <cell r="G126">
            <v>0</v>
          </cell>
          <cell r="H126" t="str">
            <v>Mountain View</v>
          </cell>
          <cell r="I126" t="str">
            <v>MO</v>
          </cell>
          <cell r="J126">
            <v>65548</v>
          </cell>
          <cell r="K126">
            <v>41897</v>
          </cell>
          <cell r="L126">
            <v>41989</v>
          </cell>
          <cell r="M126">
            <v>411</v>
          </cell>
          <cell r="N126">
            <v>41997</v>
          </cell>
          <cell r="O126" t="str">
            <v>N/A</v>
          </cell>
          <cell r="P126">
            <v>2521</v>
          </cell>
          <cell r="Q126">
            <v>2</v>
          </cell>
          <cell r="R126">
            <v>21170</v>
          </cell>
          <cell r="S126">
            <v>195080</v>
          </cell>
          <cell r="T126" t="str">
            <v>$76.84 &amp; $77.76</v>
          </cell>
          <cell r="U126">
            <v>96.93</v>
          </cell>
          <cell r="V126">
            <v>0</v>
          </cell>
          <cell r="W126">
            <v>77.760000000000005</v>
          </cell>
          <cell r="X126">
            <v>96.93</v>
          </cell>
          <cell r="Y126">
            <v>-19.170000000000002</v>
          </cell>
          <cell r="Z126">
            <v>21170</v>
          </cell>
          <cell r="AA126">
            <v>-405829</v>
          </cell>
          <cell r="AB126">
            <v>6877</v>
          </cell>
          <cell r="AC126">
            <v>1.2465277777777777</v>
          </cell>
          <cell r="AD126">
            <v>0</v>
          </cell>
          <cell r="AE126">
            <v>0</v>
          </cell>
          <cell r="AF126">
            <v>0</v>
          </cell>
          <cell r="AG126">
            <v>0</v>
          </cell>
          <cell r="AH126">
            <v>0</v>
          </cell>
          <cell r="AI126">
            <v>0</v>
          </cell>
          <cell r="AK126">
            <v>0</v>
          </cell>
        </row>
        <row r="127">
          <cell r="B127">
            <v>590665907</v>
          </cell>
          <cell r="C127" t="str">
            <v>Mt. Vernon Clinic</v>
          </cell>
          <cell r="D127">
            <v>40179</v>
          </cell>
          <cell r="E127">
            <v>40543</v>
          </cell>
          <cell r="F127" t="str">
            <v>1011 South East Street</v>
          </cell>
          <cell r="G127">
            <v>0</v>
          </cell>
          <cell r="H127" t="str">
            <v>Mt. Vernon</v>
          </cell>
          <cell r="I127" t="str">
            <v>MO</v>
          </cell>
          <cell r="J127">
            <v>65712</v>
          </cell>
          <cell r="K127">
            <v>40941</v>
          </cell>
          <cell r="L127">
            <v>40955</v>
          </cell>
          <cell r="M127">
            <v>22454</v>
          </cell>
          <cell r="N127">
            <v>40963</v>
          </cell>
          <cell r="O127" t="str">
            <v>N/A</v>
          </cell>
          <cell r="P127">
            <v>3167</v>
          </cell>
          <cell r="Q127">
            <v>0</v>
          </cell>
          <cell r="R127">
            <v>9359</v>
          </cell>
          <cell r="S127">
            <v>246266</v>
          </cell>
          <cell r="T127">
            <v>77.760000000000005</v>
          </cell>
          <cell r="U127">
            <v>88.33</v>
          </cell>
          <cell r="V127">
            <v>0</v>
          </cell>
          <cell r="W127">
            <v>77.760000000000005</v>
          </cell>
          <cell r="X127">
            <v>88.33</v>
          </cell>
          <cell r="Y127">
            <v>-10.569999999999993</v>
          </cell>
          <cell r="Z127">
            <v>9359</v>
          </cell>
          <cell r="AA127">
            <v>-98925</v>
          </cell>
          <cell r="AB127">
            <v>-12133</v>
          </cell>
          <cell r="AC127">
            <v>1.1359310699588476</v>
          </cell>
          <cell r="AD127">
            <v>0</v>
          </cell>
          <cell r="AE127">
            <v>0</v>
          </cell>
          <cell r="AF127">
            <v>0</v>
          </cell>
          <cell r="AG127">
            <v>0</v>
          </cell>
          <cell r="AH127">
            <v>0</v>
          </cell>
          <cell r="AI127">
            <v>0</v>
          </cell>
          <cell r="AK127">
            <v>0</v>
          </cell>
        </row>
        <row r="128">
          <cell r="B128">
            <v>595219007</v>
          </cell>
          <cell r="C128" t="str">
            <v>Nevada Medical Clinic</v>
          </cell>
          <cell r="D128">
            <v>40179</v>
          </cell>
          <cell r="E128">
            <v>40543</v>
          </cell>
          <cell r="F128" t="str">
            <v>900 South Adams</v>
          </cell>
          <cell r="G128">
            <v>0</v>
          </cell>
          <cell r="H128" t="str">
            <v>Nevada</v>
          </cell>
          <cell r="I128" t="str">
            <v>MO</v>
          </cell>
          <cell r="J128">
            <v>64772</v>
          </cell>
          <cell r="K128">
            <v>41627</v>
          </cell>
          <cell r="L128">
            <v>41645</v>
          </cell>
          <cell r="M128">
            <v>293</v>
          </cell>
          <cell r="N128">
            <v>41646</v>
          </cell>
          <cell r="O128" t="str">
            <v>N/A</v>
          </cell>
          <cell r="P128">
            <v>3258</v>
          </cell>
          <cell r="Q128">
            <v>8427</v>
          </cell>
          <cell r="R128">
            <v>34487</v>
          </cell>
          <cell r="S128">
            <v>908626</v>
          </cell>
          <cell r="T128">
            <v>77.760000000000005</v>
          </cell>
          <cell r="U128">
            <v>81.319999999999993</v>
          </cell>
          <cell r="V128">
            <v>0</v>
          </cell>
          <cell r="W128">
            <v>77.760000000000005</v>
          </cell>
          <cell r="X128">
            <v>81.319999999999993</v>
          </cell>
          <cell r="Y128">
            <v>-3.5599999999999881</v>
          </cell>
          <cell r="Z128">
            <v>34487</v>
          </cell>
          <cell r="AA128">
            <v>-122774</v>
          </cell>
          <cell r="AB128">
            <v>-221118</v>
          </cell>
          <cell r="AC128">
            <v>1.0457818930041152</v>
          </cell>
          <cell r="AD128">
            <v>0</v>
          </cell>
          <cell r="AE128">
            <v>0</v>
          </cell>
          <cell r="AF128">
            <v>0</v>
          </cell>
          <cell r="AG128">
            <v>0</v>
          </cell>
          <cell r="AH128">
            <v>0</v>
          </cell>
          <cell r="AI128">
            <v>0</v>
          </cell>
          <cell r="AK128">
            <v>0</v>
          </cell>
        </row>
        <row r="129">
          <cell r="B129">
            <v>595414103</v>
          </cell>
          <cell r="C129" t="str">
            <v>Nixa Family Medical Walk-In Clinic</v>
          </cell>
          <cell r="D129">
            <v>39845</v>
          </cell>
          <cell r="E129">
            <v>40209</v>
          </cell>
          <cell r="F129" t="str">
            <v>103 Old Wilderness Road</v>
          </cell>
          <cell r="G129">
            <v>0</v>
          </cell>
          <cell r="H129" t="str">
            <v>Nixa</v>
          </cell>
          <cell r="I129" t="str">
            <v>MO</v>
          </cell>
          <cell r="J129">
            <v>65714</v>
          </cell>
          <cell r="K129">
            <v>41445</v>
          </cell>
          <cell r="L129">
            <v>41463</v>
          </cell>
          <cell r="M129">
            <v>2768</v>
          </cell>
          <cell r="N129">
            <v>41467</v>
          </cell>
          <cell r="O129" t="str">
            <v>N/A</v>
          </cell>
          <cell r="P129">
            <v>3591</v>
          </cell>
          <cell r="Q129">
            <v>0</v>
          </cell>
          <cell r="R129">
            <v>9314</v>
          </cell>
          <cell r="S129">
            <v>276177</v>
          </cell>
          <cell r="T129" t="str">
            <v>$76.84 &amp; $77.76</v>
          </cell>
          <cell r="U129">
            <v>101.96</v>
          </cell>
          <cell r="V129">
            <v>0</v>
          </cell>
          <cell r="W129">
            <v>77.760000000000005</v>
          </cell>
          <cell r="X129">
            <v>101.96</v>
          </cell>
          <cell r="Y129">
            <v>-24.199999999999989</v>
          </cell>
          <cell r="Z129">
            <v>9314</v>
          </cell>
          <cell r="AA129">
            <v>-225399</v>
          </cell>
          <cell r="AB129">
            <v>-11707</v>
          </cell>
          <cell r="AC129">
            <v>1.3112139917695471</v>
          </cell>
          <cell r="AD129">
            <v>0</v>
          </cell>
          <cell r="AE129">
            <v>0</v>
          </cell>
          <cell r="AF129">
            <v>0</v>
          </cell>
          <cell r="AG129">
            <v>0</v>
          </cell>
          <cell r="AH129">
            <v>0</v>
          </cell>
          <cell r="AI129">
            <v>0</v>
          </cell>
          <cell r="AK129">
            <v>0</v>
          </cell>
        </row>
        <row r="130">
          <cell r="B130">
            <v>598021202</v>
          </cell>
          <cell r="C130" t="str">
            <v>North Missouri Family Health Center</v>
          </cell>
          <cell r="D130">
            <v>0</v>
          </cell>
          <cell r="E130">
            <v>0</v>
          </cell>
          <cell r="F130">
            <v>0</v>
          </cell>
          <cell r="G130">
            <v>0</v>
          </cell>
          <cell r="H130">
            <v>0</v>
          </cell>
          <cell r="I130">
            <v>0</v>
          </cell>
          <cell r="J130">
            <v>0</v>
          </cell>
          <cell r="K130">
            <v>42000</v>
          </cell>
          <cell r="L130">
            <v>41649</v>
          </cell>
          <cell r="M130">
            <v>2284</v>
          </cell>
          <cell r="N130">
            <v>41663</v>
          </cell>
          <cell r="O130" t="str">
            <v>N/A</v>
          </cell>
          <cell r="P130">
            <v>2482</v>
          </cell>
          <cell r="Q130">
            <v>0</v>
          </cell>
          <cell r="R130">
            <v>13173</v>
          </cell>
          <cell r="S130">
            <v>193000</v>
          </cell>
          <cell r="T130">
            <v>77.760000000000005</v>
          </cell>
          <cell r="U130">
            <v>87.51</v>
          </cell>
          <cell r="V130">
            <v>0</v>
          </cell>
          <cell r="W130">
            <v>77.760000000000005</v>
          </cell>
          <cell r="X130">
            <v>87.51</v>
          </cell>
          <cell r="Y130">
            <v>-9.75</v>
          </cell>
          <cell r="Z130">
            <v>13173</v>
          </cell>
          <cell r="AA130">
            <v>-128437</v>
          </cell>
          <cell r="AB130">
            <v>-33674</v>
          </cell>
          <cell r="AC130">
            <v>1.1253858024691359</v>
          </cell>
          <cell r="AD130">
            <v>0</v>
          </cell>
          <cell r="AE130">
            <v>0</v>
          </cell>
          <cell r="AF130">
            <v>0</v>
          </cell>
          <cell r="AG130">
            <v>0</v>
          </cell>
          <cell r="AH130">
            <v>0</v>
          </cell>
          <cell r="AI130">
            <v>0</v>
          </cell>
          <cell r="AK130">
            <v>0</v>
          </cell>
        </row>
        <row r="131">
          <cell r="B131">
            <v>595510900</v>
          </cell>
          <cell r="C131" t="str">
            <v>Ozark Family Medical Walk In Clinic Inc</v>
          </cell>
          <cell r="D131">
            <v>39845</v>
          </cell>
          <cell r="E131">
            <v>40209</v>
          </cell>
          <cell r="F131" t="str">
            <v>1500 West State Highway J</v>
          </cell>
          <cell r="G131">
            <v>0</v>
          </cell>
          <cell r="H131" t="str">
            <v>Ozark</v>
          </cell>
          <cell r="I131" t="str">
            <v>MO</v>
          </cell>
          <cell r="J131">
            <v>65721</v>
          </cell>
          <cell r="K131">
            <v>41386</v>
          </cell>
          <cell r="L131">
            <v>41396</v>
          </cell>
          <cell r="M131">
            <v>82</v>
          </cell>
          <cell r="N131">
            <v>41404</v>
          </cell>
          <cell r="O131" t="str">
            <v>N/A</v>
          </cell>
          <cell r="P131">
            <v>1040</v>
          </cell>
          <cell r="Q131">
            <v>0</v>
          </cell>
          <cell r="R131">
            <v>2143</v>
          </cell>
          <cell r="S131">
            <v>79996</v>
          </cell>
          <cell r="T131" t="str">
            <v>$76.84 &amp; $77.76</v>
          </cell>
          <cell r="U131">
            <v>102.25</v>
          </cell>
          <cell r="V131">
            <v>0</v>
          </cell>
          <cell r="W131">
            <v>77.760000000000005</v>
          </cell>
          <cell r="X131">
            <v>102.25</v>
          </cell>
          <cell r="Y131">
            <v>-24.489999999999995</v>
          </cell>
          <cell r="Z131">
            <v>2143</v>
          </cell>
          <cell r="AA131">
            <v>-52482</v>
          </cell>
          <cell r="AB131">
            <v>0</v>
          </cell>
          <cell r="AC131">
            <v>1.3149434156378601</v>
          </cell>
          <cell r="AD131">
            <v>0</v>
          </cell>
          <cell r="AE131">
            <v>0</v>
          </cell>
          <cell r="AF131">
            <v>0</v>
          </cell>
          <cell r="AG131">
            <v>0</v>
          </cell>
          <cell r="AH131">
            <v>0</v>
          </cell>
          <cell r="AI131">
            <v>0</v>
          </cell>
          <cell r="AK131">
            <v>0</v>
          </cell>
        </row>
        <row r="132">
          <cell r="B132">
            <v>595510900</v>
          </cell>
          <cell r="C132" t="str">
            <v>Ozark Family Medical Walk In Clinic Inc</v>
          </cell>
          <cell r="D132">
            <v>40210</v>
          </cell>
          <cell r="E132">
            <v>40329</v>
          </cell>
          <cell r="F132">
            <v>0</v>
          </cell>
          <cell r="G132">
            <v>0</v>
          </cell>
          <cell r="H132">
            <v>0</v>
          </cell>
          <cell r="I132">
            <v>0</v>
          </cell>
          <cell r="J132">
            <v>0</v>
          </cell>
          <cell r="K132">
            <v>41386</v>
          </cell>
          <cell r="L132">
            <v>41396</v>
          </cell>
          <cell r="M132">
            <v>598</v>
          </cell>
          <cell r="N132">
            <v>41404</v>
          </cell>
          <cell r="O132" t="str">
            <v>N/A</v>
          </cell>
          <cell r="P132">
            <v>650</v>
          </cell>
          <cell r="Q132">
            <v>0</v>
          </cell>
          <cell r="R132">
            <v>1323</v>
          </cell>
          <cell r="S132">
            <v>50544</v>
          </cell>
          <cell r="T132">
            <v>77.760000000000005</v>
          </cell>
          <cell r="U132">
            <v>120.86</v>
          </cell>
          <cell r="V132">
            <v>0</v>
          </cell>
          <cell r="W132">
            <v>77.760000000000005</v>
          </cell>
          <cell r="X132">
            <v>120.86</v>
          </cell>
          <cell r="Y132">
            <v>-43.099999999999994</v>
          </cell>
          <cell r="Z132">
            <v>1323</v>
          </cell>
          <cell r="AA132">
            <v>-57021</v>
          </cell>
          <cell r="AB132">
            <v>0</v>
          </cell>
          <cell r="AC132">
            <v>1.5542695473251027</v>
          </cell>
          <cell r="AD132">
            <v>0</v>
          </cell>
          <cell r="AE132">
            <v>0</v>
          </cell>
          <cell r="AF132">
            <v>0</v>
          </cell>
          <cell r="AG132">
            <v>0</v>
          </cell>
          <cell r="AH132">
            <v>0</v>
          </cell>
          <cell r="AI132">
            <v>0</v>
          </cell>
          <cell r="AK132">
            <v>0</v>
          </cell>
        </row>
        <row r="133">
          <cell r="B133">
            <v>598783801</v>
          </cell>
          <cell r="C133" t="str">
            <v>Palmyra Clinic</v>
          </cell>
          <cell r="D133">
            <v>40087</v>
          </cell>
          <cell r="E133">
            <v>40451</v>
          </cell>
          <cell r="F133" t="str">
            <v>6996 County Road 326</v>
          </cell>
          <cell r="G133">
            <v>0</v>
          </cell>
          <cell r="H133" t="str">
            <v>Palmyra</v>
          </cell>
          <cell r="I133" t="str">
            <v>MO</v>
          </cell>
          <cell r="J133">
            <v>63461</v>
          </cell>
          <cell r="K133">
            <v>42046</v>
          </cell>
          <cell r="L133">
            <v>0</v>
          </cell>
          <cell r="M133">
            <v>6286</v>
          </cell>
          <cell r="N133">
            <v>0</v>
          </cell>
          <cell r="O133">
            <v>0</v>
          </cell>
          <cell r="P133">
            <v>231</v>
          </cell>
          <cell r="Q133">
            <v>218</v>
          </cell>
          <cell r="R133">
            <v>6473</v>
          </cell>
          <cell r="S133">
            <v>34810</v>
          </cell>
          <cell r="T133" t="str">
            <v>$76.84 &amp; $77.76</v>
          </cell>
          <cell r="U133">
            <v>91.63</v>
          </cell>
          <cell r="V133">
            <v>0</v>
          </cell>
          <cell r="W133">
            <v>77.760000000000005</v>
          </cell>
          <cell r="X133">
            <v>91.63</v>
          </cell>
          <cell r="Y133">
            <v>-13.86999999999999</v>
          </cell>
          <cell r="Z133">
            <v>6473</v>
          </cell>
          <cell r="AA133">
            <v>-89781</v>
          </cell>
          <cell r="AB133">
            <v>-108747</v>
          </cell>
          <cell r="AC133">
            <v>1.1783693415637859</v>
          </cell>
          <cell r="AD133">
            <v>0</v>
          </cell>
          <cell r="AE133">
            <v>0</v>
          </cell>
          <cell r="AF133">
            <v>0</v>
          </cell>
          <cell r="AG133">
            <v>0</v>
          </cell>
          <cell r="AH133">
            <v>0</v>
          </cell>
          <cell r="AI133">
            <v>0</v>
          </cell>
          <cell r="AK133">
            <v>0</v>
          </cell>
        </row>
        <row r="134">
          <cell r="B134">
            <v>599120102</v>
          </cell>
          <cell r="C134" t="str">
            <v>Paris Family Medical Clinic</v>
          </cell>
          <cell r="D134">
            <v>40179</v>
          </cell>
          <cell r="E134">
            <v>40543</v>
          </cell>
          <cell r="F134" t="str">
            <v>102 E. Marion Street</v>
          </cell>
          <cell r="G134">
            <v>0</v>
          </cell>
          <cell r="H134" t="str">
            <v>Paris</v>
          </cell>
          <cell r="I134" t="str">
            <v>MO</v>
          </cell>
          <cell r="J134">
            <v>65275</v>
          </cell>
          <cell r="K134">
            <v>41635</v>
          </cell>
          <cell r="L134">
            <v>41662</v>
          </cell>
          <cell r="M134">
            <v>26</v>
          </cell>
          <cell r="N134">
            <v>41690</v>
          </cell>
          <cell r="O134" t="str">
            <v>N/A</v>
          </cell>
          <cell r="P134">
            <v>187</v>
          </cell>
          <cell r="Q134">
            <v>626</v>
          </cell>
          <cell r="R134">
            <v>5178</v>
          </cell>
          <cell r="S134">
            <v>63219</v>
          </cell>
          <cell r="T134">
            <v>77.760000000000005</v>
          </cell>
          <cell r="U134">
            <v>83.61</v>
          </cell>
          <cell r="V134">
            <v>0</v>
          </cell>
          <cell r="W134">
            <v>77.760000000000005</v>
          </cell>
          <cell r="X134">
            <v>83.61</v>
          </cell>
          <cell r="Y134">
            <v>-5.8499999999999943</v>
          </cell>
          <cell r="Z134">
            <v>5178</v>
          </cell>
          <cell r="AA134">
            <v>-30291</v>
          </cell>
          <cell r="AB134">
            <v>0</v>
          </cell>
          <cell r="AC134">
            <v>1.0752314814814814</v>
          </cell>
          <cell r="AD134">
            <v>0</v>
          </cell>
          <cell r="AE134">
            <v>0</v>
          </cell>
          <cell r="AF134">
            <v>0</v>
          </cell>
          <cell r="AG134">
            <v>0</v>
          </cell>
          <cell r="AH134">
            <v>0</v>
          </cell>
          <cell r="AI134">
            <v>0</v>
          </cell>
          <cell r="AK134">
            <v>0</v>
          </cell>
        </row>
        <row r="135">
          <cell r="B135">
            <v>597189802</v>
          </cell>
          <cell r="C135" t="str">
            <v>Patients First Health Care</v>
          </cell>
          <cell r="D135">
            <v>40179</v>
          </cell>
          <cell r="E135">
            <v>40543</v>
          </cell>
          <cell r="F135" t="str">
            <v>301 Theresa Street</v>
          </cell>
          <cell r="G135">
            <v>0</v>
          </cell>
          <cell r="H135" t="str">
            <v>Cuba</v>
          </cell>
          <cell r="I135" t="str">
            <v>MO</v>
          </cell>
          <cell r="J135">
            <v>65541</v>
          </cell>
          <cell r="K135">
            <v>42017</v>
          </cell>
          <cell r="L135">
            <v>0</v>
          </cell>
          <cell r="M135">
            <v>1116</v>
          </cell>
          <cell r="N135">
            <v>0</v>
          </cell>
          <cell r="O135">
            <v>0</v>
          </cell>
          <cell r="P135">
            <v>1540</v>
          </cell>
          <cell r="Q135">
            <v>0</v>
          </cell>
          <cell r="R135">
            <v>4750</v>
          </cell>
          <cell r="S135">
            <v>117586</v>
          </cell>
          <cell r="T135" t="str">
            <v>$75.63 &amp; $77.76</v>
          </cell>
          <cell r="U135">
            <v>124.13</v>
          </cell>
          <cell r="V135">
            <v>0</v>
          </cell>
          <cell r="W135">
            <v>77.760000000000005</v>
          </cell>
          <cell r="X135">
            <v>124.13</v>
          </cell>
          <cell r="Y135">
            <v>-46.36999999999999</v>
          </cell>
          <cell r="Z135">
            <v>4750</v>
          </cell>
          <cell r="AA135">
            <v>-220258</v>
          </cell>
          <cell r="AB135">
            <v>201820</v>
          </cell>
          <cell r="AC135">
            <v>1.5963220164609051</v>
          </cell>
          <cell r="AD135">
            <v>0</v>
          </cell>
          <cell r="AE135">
            <v>0</v>
          </cell>
          <cell r="AF135">
            <v>0</v>
          </cell>
          <cell r="AG135">
            <v>0</v>
          </cell>
          <cell r="AH135">
            <v>0</v>
          </cell>
          <cell r="AI135">
            <v>1</v>
          </cell>
          <cell r="AJ135">
            <v>1116</v>
          </cell>
          <cell r="AK135">
            <v>3280</v>
          </cell>
          <cell r="AL135">
            <v>2164</v>
          </cell>
        </row>
        <row r="136">
          <cell r="B136">
            <v>591057302</v>
          </cell>
          <cell r="C136" t="str">
            <v>Patients First Health Care</v>
          </cell>
          <cell r="D136">
            <v>40179</v>
          </cell>
          <cell r="E136">
            <v>40543</v>
          </cell>
          <cell r="F136" t="str">
            <v>101 Progress Drive</v>
          </cell>
          <cell r="G136">
            <v>0</v>
          </cell>
          <cell r="H136" t="str">
            <v>Sullivan</v>
          </cell>
          <cell r="I136" t="str">
            <v>MO</v>
          </cell>
          <cell r="J136">
            <v>63080</v>
          </cell>
          <cell r="K136">
            <v>42017</v>
          </cell>
          <cell r="L136">
            <v>42093</v>
          </cell>
          <cell r="M136">
            <v>2987</v>
          </cell>
          <cell r="N136">
            <v>42174</v>
          </cell>
          <cell r="O136">
            <v>0</v>
          </cell>
          <cell r="P136">
            <v>1402</v>
          </cell>
          <cell r="Q136">
            <v>0</v>
          </cell>
          <cell r="R136">
            <v>18418</v>
          </cell>
          <cell r="S136">
            <v>109020</v>
          </cell>
          <cell r="T136">
            <v>77.760000000000005</v>
          </cell>
          <cell r="U136">
            <v>114.62</v>
          </cell>
          <cell r="V136">
            <v>0</v>
          </cell>
          <cell r="W136">
            <v>77.760000000000005</v>
          </cell>
          <cell r="X136">
            <v>114.62</v>
          </cell>
          <cell r="Y136">
            <v>-36.86</v>
          </cell>
          <cell r="Z136">
            <v>18418</v>
          </cell>
          <cell r="AA136">
            <v>-678887</v>
          </cell>
          <cell r="AB136">
            <v>674783</v>
          </cell>
          <cell r="AC136">
            <v>1.4740226337448559</v>
          </cell>
          <cell r="AD136">
            <v>0</v>
          </cell>
          <cell r="AE136">
            <v>0</v>
          </cell>
          <cell r="AF136">
            <v>0</v>
          </cell>
          <cell r="AG136">
            <v>0</v>
          </cell>
          <cell r="AH136">
            <v>0</v>
          </cell>
          <cell r="AI136">
            <v>0</v>
          </cell>
          <cell r="AK136">
            <v>0</v>
          </cell>
        </row>
        <row r="137">
          <cell r="B137">
            <v>599067600</v>
          </cell>
          <cell r="C137" t="str">
            <v>Patients First Health Care Center</v>
          </cell>
          <cell r="D137">
            <v>40179</v>
          </cell>
          <cell r="E137">
            <v>40543</v>
          </cell>
          <cell r="F137" t="str">
            <v>520 Pine Street</v>
          </cell>
          <cell r="G137">
            <v>0</v>
          </cell>
          <cell r="H137" t="str">
            <v>Steelville</v>
          </cell>
          <cell r="I137" t="str">
            <v>MO</v>
          </cell>
          <cell r="J137">
            <v>65565</v>
          </cell>
          <cell r="K137">
            <v>42017</v>
          </cell>
          <cell r="L137">
            <v>0</v>
          </cell>
          <cell r="M137">
            <v>2256</v>
          </cell>
          <cell r="N137">
            <v>0</v>
          </cell>
          <cell r="O137">
            <v>0</v>
          </cell>
          <cell r="P137">
            <v>1059</v>
          </cell>
          <cell r="Q137">
            <v>0</v>
          </cell>
          <cell r="R137">
            <v>6031</v>
          </cell>
          <cell r="S137">
            <v>82348</v>
          </cell>
          <cell r="T137">
            <v>77.760000000000005</v>
          </cell>
          <cell r="U137">
            <v>82.95</v>
          </cell>
          <cell r="V137">
            <v>0</v>
          </cell>
          <cell r="W137">
            <v>77.760000000000005</v>
          </cell>
          <cell r="X137">
            <v>82.95</v>
          </cell>
          <cell r="Y137">
            <v>-5.1899999999999977</v>
          </cell>
          <cell r="Z137">
            <v>6031</v>
          </cell>
          <cell r="AA137">
            <v>-31301</v>
          </cell>
          <cell r="AB137">
            <v>135079</v>
          </cell>
          <cell r="AC137">
            <v>1.0667438271604939</v>
          </cell>
          <cell r="AD137" t="str">
            <v>x</v>
          </cell>
          <cell r="AE137">
            <v>0</v>
          </cell>
          <cell r="AF137">
            <v>0</v>
          </cell>
          <cell r="AG137">
            <v>0</v>
          </cell>
          <cell r="AH137">
            <v>0</v>
          </cell>
          <cell r="AI137">
            <v>1</v>
          </cell>
          <cell r="AJ137">
            <v>0</v>
          </cell>
          <cell r="AK137">
            <v>0</v>
          </cell>
          <cell r="AL137">
            <v>0</v>
          </cell>
        </row>
        <row r="138">
          <cell r="B138">
            <v>596407106</v>
          </cell>
          <cell r="C138" t="str">
            <v>Patients First Health Care, LLC</v>
          </cell>
          <cell r="D138">
            <v>40179</v>
          </cell>
          <cell r="E138">
            <v>40543</v>
          </cell>
          <cell r="F138" t="str">
            <v>125 North Old Highway 66</v>
          </cell>
          <cell r="G138">
            <v>0</v>
          </cell>
          <cell r="H138" t="str">
            <v>Bourbon</v>
          </cell>
          <cell r="I138" t="str">
            <v>MO</v>
          </cell>
          <cell r="J138">
            <v>65541</v>
          </cell>
          <cell r="K138">
            <v>42017</v>
          </cell>
          <cell r="L138">
            <v>42093</v>
          </cell>
          <cell r="M138">
            <v>662</v>
          </cell>
          <cell r="N138">
            <v>0</v>
          </cell>
          <cell r="O138">
            <v>0</v>
          </cell>
          <cell r="P138">
            <v>784</v>
          </cell>
          <cell r="Q138">
            <v>0</v>
          </cell>
          <cell r="R138">
            <v>5728</v>
          </cell>
          <cell r="S138">
            <v>59956</v>
          </cell>
          <cell r="T138" t="str">
            <v>$75.63 &amp; $77.76</v>
          </cell>
          <cell r="U138">
            <v>78.98</v>
          </cell>
          <cell r="V138">
            <v>0</v>
          </cell>
          <cell r="W138">
            <v>77.760000000000005</v>
          </cell>
          <cell r="X138">
            <v>80.37</v>
          </cell>
          <cell r="Y138">
            <v>-2.6099999999999994</v>
          </cell>
          <cell r="Z138">
            <v>5942</v>
          </cell>
          <cell r="AA138">
            <v>-15509</v>
          </cell>
          <cell r="AB138">
            <v>146757</v>
          </cell>
          <cell r="AC138">
            <v>1.0335648148148149</v>
          </cell>
          <cell r="AD138" t="str">
            <v>x</v>
          </cell>
          <cell r="AE138">
            <v>1</v>
          </cell>
          <cell r="AF138">
            <v>662</v>
          </cell>
          <cell r="AG138">
            <v>1670</v>
          </cell>
          <cell r="AH138">
            <v>1008</v>
          </cell>
          <cell r="AI138">
            <v>0</v>
          </cell>
          <cell r="AK138">
            <v>0</v>
          </cell>
        </row>
        <row r="139">
          <cell r="B139">
            <v>591072301</v>
          </cell>
          <cell r="C139" t="str">
            <v>PCRMC Medical Group, Inc.</v>
          </cell>
          <cell r="D139">
            <v>40179</v>
          </cell>
          <cell r="E139">
            <v>40543</v>
          </cell>
          <cell r="F139" t="str">
            <v>1050 W. 10th Street, Suite 510</v>
          </cell>
          <cell r="G139">
            <v>0</v>
          </cell>
          <cell r="H139" t="str">
            <v>Rolla</v>
          </cell>
          <cell r="I139" t="str">
            <v>MO</v>
          </cell>
          <cell r="J139">
            <v>65401</v>
          </cell>
          <cell r="K139">
            <v>41124</v>
          </cell>
          <cell r="L139">
            <v>41289</v>
          </cell>
          <cell r="M139">
            <v>19580</v>
          </cell>
          <cell r="N139">
            <v>41299</v>
          </cell>
          <cell r="O139" t="str">
            <v>N/A</v>
          </cell>
          <cell r="P139">
            <v>3167</v>
          </cell>
          <cell r="Q139">
            <v>2389</v>
          </cell>
          <cell r="R139">
            <v>22995</v>
          </cell>
          <cell r="S139">
            <v>432035</v>
          </cell>
          <cell r="T139">
            <v>77.760000000000005</v>
          </cell>
          <cell r="U139">
            <v>168.41</v>
          </cell>
          <cell r="V139">
            <v>0</v>
          </cell>
          <cell r="W139">
            <v>77.760000000000005</v>
          </cell>
          <cell r="X139">
            <v>168.41</v>
          </cell>
          <cell r="Y139">
            <v>-90.649999999999991</v>
          </cell>
          <cell r="Z139">
            <v>22995</v>
          </cell>
          <cell r="AA139">
            <v>-2084497</v>
          </cell>
          <cell r="AB139">
            <v>-9945859</v>
          </cell>
          <cell r="AC139">
            <v>2.1657664609053495</v>
          </cell>
          <cell r="AD139">
            <v>0</v>
          </cell>
          <cell r="AE139">
            <v>0</v>
          </cell>
          <cell r="AF139">
            <v>0</v>
          </cell>
          <cell r="AG139">
            <v>0</v>
          </cell>
          <cell r="AH139">
            <v>0</v>
          </cell>
          <cell r="AI139">
            <v>0</v>
          </cell>
        </row>
        <row r="140">
          <cell r="B140">
            <v>599297306</v>
          </cell>
          <cell r="C140" t="str">
            <v>Perry Kids Pediatrics</v>
          </cell>
          <cell r="D140">
            <v>40179</v>
          </cell>
          <cell r="E140">
            <v>40543</v>
          </cell>
          <cell r="F140" t="str">
            <v>210 Hospital Lane, Bldg A,  Suite 202</v>
          </cell>
          <cell r="G140">
            <v>0</v>
          </cell>
          <cell r="H140" t="str">
            <v>Perryville</v>
          </cell>
          <cell r="I140" t="str">
            <v>MO</v>
          </cell>
          <cell r="J140">
            <v>63775</v>
          </cell>
          <cell r="K140">
            <v>41639</v>
          </cell>
          <cell r="L140">
            <v>41660</v>
          </cell>
          <cell r="M140">
            <v>3336</v>
          </cell>
          <cell r="N140">
            <v>41677</v>
          </cell>
          <cell r="O140" t="str">
            <v>N/A</v>
          </cell>
          <cell r="P140">
            <v>622</v>
          </cell>
          <cell r="Q140">
            <v>3003</v>
          </cell>
          <cell r="R140">
            <v>7006</v>
          </cell>
          <cell r="S140">
            <v>281880</v>
          </cell>
          <cell r="T140">
            <v>77.760000000000005</v>
          </cell>
          <cell r="U140">
            <v>82.04</v>
          </cell>
          <cell r="V140">
            <v>0</v>
          </cell>
          <cell r="W140">
            <v>77.760000000000005</v>
          </cell>
          <cell r="X140">
            <v>82.04</v>
          </cell>
          <cell r="Y140">
            <v>-4.2800000000000011</v>
          </cell>
          <cell r="Z140">
            <v>7006</v>
          </cell>
          <cell r="AA140">
            <v>-29986</v>
          </cell>
          <cell r="AB140">
            <v>147736</v>
          </cell>
          <cell r="AC140">
            <v>1.0550411522633745</v>
          </cell>
          <cell r="AD140">
            <v>0</v>
          </cell>
          <cell r="AE140">
            <v>0</v>
          </cell>
          <cell r="AF140">
            <v>0</v>
          </cell>
          <cell r="AG140">
            <v>0</v>
          </cell>
          <cell r="AH140">
            <v>0</v>
          </cell>
          <cell r="AI140">
            <v>0</v>
          </cell>
        </row>
        <row r="141">
          <cell r="B141">
            <v>595183401</v>
          </cell>
          <cell r="C141" t="str">
            <v>Physicians Park Primary Care</v>
          </cell>
          <cell r="D141">
            <v>40179</v>
          </cell>
          <cell r="E141">
            <v>40543</v>
          </cell>
          <cell r="F141" t="str">
            <v>225 Physicians Park Drive</v>
          </cell>
          <cell r="G141">
            <v>0</v>
          </cell>
          <cell r="H141" t="str">
            <v>Poplar Bluff</v>
          </cell>
          <cell r="I141" t="str">
            <v>MO</v>
          </cell>
          <cell r="J141">
            <v>63901</v>
          </cell>
          <cell r="K141">
            <v>41786</v>
          </cell>
          <cell r="L141">
            <v>41801</v>
          </cell>
          <cell r="M141">
            <v>2395</v>
          </cell>
          <cell r="N141">
            <v>41810</v>
          </cell>
          <cell r="O141" t="str">
            <v>N/A</v>
          </cell>
          <cell r="P141">
            <v>2602</v>
          </cell>
          <cell r="Q141">
            <v>0</v>
          </cell>
          <cell r="R141">
            <v>38928</v>
          </cell>
          <cell r="S141">
            <v>202332</v>
          </cell>
          <cell r="T141">
            <v>77.760000000000005</v>
          </cell>
          <cell r="U141">
            <v>119.49</v>
          </cell>
          <cell r="V141">
            <v>0</v>
          </cell>
          <cell r="W141">
            <v>77.760000000000005</v>
          </cell>
          <cell r="X141">
            <v>119.49</v>
          </cell>
          <cell r="Y141">
            <v>-41.72999999999999</v>
          </cell>
          <cell r="Z141">
            <v>38928</v>
          </cell>
          <cell r="AA141">
            <v>-1624465</v>
          </cell>
          <cell r="AB141">
            <v>-491366</v>
          </cell>
          <cell r="AC141">
            <v>1.5366512345679011</v>
          </cell>
          <cell r="AD141">
            <v>0</v>
          </cell>
          <cell r="AE141">
            <v>0</v>
          </cell>
          <cell r="AF141">
            <v>0</v>
          </cell>
          <cell r="AG141">
            <v>0</v>
          </cell>
          <cell r="AH141">
            <v>0</v>
          </cell>
          <cell r="AI141">
            <v>0</v>
          </cell>
        </row>
        <row r="142">
          <cell r="B142">
            <v>596061309</v>
          </cell>
          <cell r="C142" t="str">
            <v>Physicians Park Urgent Care</v>
          </cell>
          <cell r="D142">
            <v>40179</v>
          </cell>
          <cell r="E142">
            <v>40543</v>
          </cell>
          <cell r="F142" t="str">
            <v>225 Physician's Park Drive</v>
          </cell>
          <cell r="G142">
            <v>0</v>
          </cell>
          <cell r="H142" t="str">
            <v>Poplar Bluf</v>
          </cell>
          <cell r="I142" t="str">
            <v>MO</v>
          </cell>
          <cell r="J142">
            <v>63901</v>
          </cell>
          <cell r="K142">
            <v>41374</v>
          </cell>
          <cell r="L142">
            <v>41533</v>
          </cell>
          <cell r="M142">
            <v>793</v>
          </cell>
          <cell r="N142">
            <v>41544</v>
          </cell>
          <cell r="O142" t="str">
            <v>N/A</v>
          </cell>
          <cell r="P142">
            <v>862</v>
          </cell>
          <cell r="Q142">
            <v>0</v>
          </cell>
          <cell r="R142">
            <v>5239</v>
          </cell>
          <cell r="S142">
            <v>67029</v>
          </cell>
          <cell r="T142">
            <v>77.760000000000005</v>
          </cell>
          <cell r="U142">
            <v>93.63</v>
          </cell>
          <cell r="V142">
            <v>0</v>
          </cell>
          <cell r="W142">
            <v>77.760000000000005</v>
          </cell>
          <cell r="X142">
            <v>93.63</v>
          </cell>
          <cell r="Y142">
            <v>-15.86999999999999</v>
          </cell>
          <cell r="Z142">
            <v>5239</v>
          </cell>
          <cell r="AA142">
            <v>-83143</v>
          </cell>
          <cell r="AB142">
            <v>39417</v>
          </cell>
          <cell r="AC142">
            <v>1.2040895061728394</v>
          </cell>
          <cell r="AD142">
            <v>0</v>
          </cell>
          <cell r="AE142">
            <v>0</v>
          </cell>
          <cell r="AF142">
            <v>0</v>
          </cell>
          <cell r="AG142">
            <v>0</v>
          </cell>
          <cell r="AH142">
            <v>0</v>
          </cell>
          <cell r="AI142">
            <v>0</v>
          </cell>
        </row>
        <row r="143">
          <cell r="B143">
            <v>598051506</v>
          </cell>
          <cell r="C143" t="str">
            <v>Pike Medical Clinic, Inc     (Bowling Green)</v>
          </cell>
          <cell r="D143">
            <v>40179</v>
          </cell>
          <cell r="E143">
            <v>40543</v>
          </cell>
          <cell r="F143" t="str">
            <v>905 Business Hwy 161 South</v>
          </cell>
          <cell r="G143">
            <v>0</v>
          </cell>
          <cell r="H143" t="str">
            <v>Bowling Green</v>
          </cell>
          <cell r="I143" t="str">
            <v>MO</v>
          </cell>
          <cell r="J143">
            <v>63334</v>
          </cell>
          <cell r="K143">
            <v>41641</v>
          </cell>
          <cell r="L143">
            <v>41662</v>
          </cell>
          <cell r="M143">
            <v>4574</v>
          </cell>
          <cell r="N143">
            <v>41690</v>
          </cell>
          <cell r="O143" t="str">
            <v>N/A</v>
          </cell>
          <cell r="P143">
            <v>804</v>
          </cell>
          <cell r="Q143">
            <v>0</v>
          </cell>
          <cell r="R143">
            <v>22218</v>
          </cell>
          <cell r="S143">
            <v>62519</v>
          </cell>
          <cell r="T143">
            <v>77.760000000000005</v>
          </cell>
          <cell r="U143">
            <v>78.02</v>
          </cell>
          <cell r="V143">
            <v>0</v>
          </cell>
          <cell r="W143">
            <v>77.760000000000005</v>
          </cell>
          <cell r="X143">
            <v>78.02</v>
          </cell>
          <cell r="Y143">
            <v>-0.25999999999999091</v>
          </cell>
          <cell r="Z143">
            <v>22218</v>
          </cell>
          <cell r="AA143">
            <v>-5777</v>
          </cell>
          <cell r="AB143">
            <v>-86343</v>
          </cell>
          <cell r="AC143">
            <v>1.0033436213991769</v>
          </cell>
          <cell r="AD143">
            <v>0</v>
          </cell>
          <cell r="AE143">
            <v>0</v>
          </cell>
          <cell r="AF143">
            <v>0</v>
          </cell>
          <cell r="AG143">
            <v>0</v>
          </cell>
          <cell r="AH143">
            <v>0</v>
          </cell>
          <cell r="AI143">
            <v>0</v>
          </cell>
        </row>
        <row r="144">
          <cell r="B144">
            <v>598051407</v>
          </cell>
          <cell r="C144" t="str">
            <v>Pike Medical Clinic, Inc    (Lousiana)</v>
          </cell>
          <cell r="D144">
            <v>40179</v>
          </cell>
          <cell r="E144">
            <v>40543</v>
          </cell>
          <cell r="F144" t="str">
            <v>211 South Third</v>
          </cell>
          <cell r="G144">
            <v>0</v>
          </cell>
          <cell r="H144" t="str">
            <v>Louisiana</v>
          </cell>
          <cell r="I144" t="str">
            <v>MO</v>
          </cell>
          <cell r="J144">
            <v>63353</v>
          </cell>
          <cell r="K144">
            <v>41641</v>
          </cell>
          <cell r="L144">
            <v>41662</v>
          </cell>
          <cell r="M144">
            <v>18008</v>
          </cell>
          <cell r="N144">
            <v>41690</v>
          </cell>
          <cell r="O144" t="str">
            <v>N/A</v>
          </cell>
          <cell r="P144">
            <v>804</v>
          </cell>
          <cell r="Q144">
            <v>4308</v>
          </cell>
          <cell r="R144">
            <v>22218</v>
          </cell>
          <cell r="S144">
            <v>397509</v>
          </cell>
          <cell r="T144">
            <v>77.760000000000005</v>
          </cell>
          <cell r="U144">
            <v>78.02</v>
          </cell>
          <cell r="V144">
            <v>0</v>
          </cell>
          <cell r="W144">
            <v>77.760000000000005</v>
          </cell>
          <cell r="X144">
            <v>78.02</v>
          </cell>
          <cell r="Y144">
            <v>-0.25999999999999091</v>
          </cell>
          <cell r="Z144">
            <v>22218</v>
          </cell>
          <cell r="AA144">
            <v>-5777</v>
          </cell>
          <cell r="AB144">
            <v>-86343</v>
          </cell>
          <cell r="AC144">
            <v>1.0033436213991769</v>
          </cell>
          <cell r="AD144">
            <v>0</v>
          </cell>
          <cell r="AE144">
            <v>0</v>
          </cell>
          <cell r="AF144">
            <v>0</v>
          </cell>
          <cell r="AG144">
            <v>0</v>
          </cell>
          <cell r="AH144">
            <v>0</v>
          </cell>
          <cell r="AI144">
            <v>0</v>
          </cell>
        </row>
        <row r="145">
          <cell r="B145">
            <v>597476407</v>
          </cell>
          <cell r="C145" t="str">
            <v>Pilot Grove Rural Health Clinic</v>
          </cell>
          <cell r="D145">
            <v>0</v>
          </cell>
          <cell r="E145">
            <v>0</v>
          </cell>
          <cell r="F145" t="str">
            <v>212 College Street</v>
          </cell>
          <cell r="G145">
            <v>0</v>
          </cell>
          <cell r="H145" t="str">
            <v>Pilot Grove</v>
          </cell>
          <cell r="I145" t="str">
            <v>MO</v>
          </cell>
          <cell r="J145">
            <v>65276</v>
          </cell>
          <cell r="K145">
            <v>41646</v>
          </cell>
          <cell r="L145">
            <v>41649</v>
          </cell>
          <cell r="M145">
            <v>8</v>
          </cell>
          <cell r="N145">
            <v>41663</v>
          </cell>
          <cell r="O145" t="str">
            <v>N/A</v>
          </cell>
          <cell r="P145">
            <v>175</v>
          </cell>
          <cell r="Q145">
            <v>691</v>
          </cell>
          <cell r="R145">
            <v>3693</v>
          </cell>
          <cell r="S145">
            <v>67340</v>
          </cell>
          <cell r="T145">
            <v>77.760000000000005</v>
          </cell>
          <cell r="U145">
            <v>80.59</v>
          </cell>
          <cell r="V145">
            <v>0</v>
          </cell>
          <cell r="W145">
            <v>77.760000000000005</v>
          </cell>
          <cell r="X145">
            <v>80.59</v>
          </cell>
          <cell r="Y145">
            <v>-2.8299999999999983</v>
          </cell>
          <cell r="Z145">
            <v>3693</v>
          </cell>
          <cell r="AA145">
            <v>-10451</v>
          </cell>
          <cell r="AB145">
            <v>51137</v>
          </cell>
          <cell r="AC145">
            <v>1.0363940329218106</v>
          </cell>
          <cell r="AD145">
            <v>0</v>
          </cell>
          <cell r="AE145">
            <v>0</v>
          </cell>
          <cell r="AF145">
            <v>0</v>
          </cell>
          <cell r="AG145">
            <v>0</v>
          </cell>
          <cell r="AH145">
            <v>0</v>
          </cell>
          <cell r="AI145">
            <v>0</v>
          </cell>
        </row>
        <row r="146">
          <cell r="B146">
            <v>595695800</v>
          </cell>
          <cell r="C146" t="str">
            <v>Pilot Knob Primary Care</v>
          </cell>
          <cell r="D146">
            <v>40540</v>
          </cell>
          <cell r="E146">
            <v>40633</v>
          </cell>
          <cell r="F146" t="str">
            <v>610 North main Street</v>
          </cell>
          <cell r="G146">
            <v>0</v>
          </cell>
          <cell r="H146" t="str">
            <v>Pilot Knob</v>
          </cell>
          <cell r="I146" t="str">
            <v>MO</v>
          </cell>
          <cell r="J146">
            <v>63663</v>
          </cell>
          <cell r="K146">
            <v>0</v>
          </cell>
          <cell r="L146">
            <v>0</v>
          </cell>
          <cell r="M146">
            <v>0</v>
          </cell>
          <cell r="N146">
            <v>0</v>
          </cell>
          <cell r="O146">
            <v>0</v>
          </cell>
          <cell r="P146">
            <v>0</v>
          </cell>
          <cell r="Q146">
            <v>0</v>
          </cell>
          <cell r="R146">
            <v>0</v>
          </cell>
          <cell r="S146">
            <v>0</v>
          </cell>
          <cell r="T146">
            <v>0</v>
          </cell>
          <cell r="U146">
            <v>0</v>
          </cell>
          <cell r="V146">
            <v>0</v>
          </cell>
          <cell r="W146">
            <v>77.760000000000005</v>
          </cell>
          <cell r="X146">
            <v>0</v>
          </cell>
          <cell r="Y146">
            <v>77.760000000000005</v>
          </cell>
          <cell r="Z146">
            <v>0</v>
          </cell>
          <cell r="AA146">
            <v>0</v>
          </cell>
          <cell r="AB146">
            <v>0</v>
          </cell>
          <cell r="AC146">
            <v>0</v>
          </cell>
          <cell r="AD146">
            <v>0</v>
          </cell>
          <cell r="AE146">
            <v>0</v>
          </cell>
          <cell r="AF146">
            <v>0</v>
          </cell>
          <cell r="AG146">
            <v>0</v>
          </cell>
          <cell r="AH146">
            <v>0</v>
          </cell>
          <cell r="AI146">
            <v>0</v>
          </cell>
        </row>
        <row r="147">
          <cell r="B147">
            <v>596813824</v>
          </cell>
          <cell r="C147" t="str">
            <v>Pineville Medical Clinic</v>
          </cell>
          <cell r="D147">
            <v>40544</v>
          </cell>
          <cell r="E147">
            <v>40908</v>
          </cell>
          <cell r="F147">
            <v>0</v>
          </cell>
          <cell r="G147">
            <v>0</v>
          </cell>
          <cell r="H147">
            <v>0</v>
          </cell>
          <cell r="I147">
            <v>0</v>
          </cell>
          <cell r="J147">
            <v>0</v>
          </cell>
          <cell r="K147">
            <v>41172</v>
          </cell>
          <cell r="L147">
            <v>41184</v>
          </cell>
          <cell r="M147">
            <v>143</v>
          </cell>
          <cell r="N147">
            <v>41194</v>
          </cell>
          <cell r="O147" t="str">
            <v>N/A</v>
          </cell>
          <cell r="P147">
            <v>1618</v>
          </cell>
          <cell r="Q147">
            <v>0</v>
          </cell>
          <cell r="R147" t="str">
            <v>CONSOL.</v>
          </cell>
          <cell r="S147">
            <v>125816</v>
          </cell>
          <cell r="T147">
            <v>77.760000000000005</v>
          </cell>
          <cell r="U147">
            <v>92.24</v>
          </cell>
          <cell r="V147">
            <v>0</v>
          </cell>
          <cell r="W147">
            <v>77.760000000000005</v>
          </cell>
          <cell r="X147">
            <v>92.24</v>
          </cell>
          <cell r="Y147">
            <v>-14.47999999999999</v>
          </cell>
          <cell r="Z147" t="str">
            <v>CONSOL.</v>
          </cell>
          <cell r="AA147" t="str">
            <v>CONSOL.</v>
          </cell>
          <cell r="AB147" t="str">
            <v>CONSOL.</v>
          </cell>
          <cell r="AC147">
            <v>1.1862139917695471</v>
          </cell>
          <cell r="AD147">
            <v>0</v>
          </cell>
          <cell r="AE147">
            <v>0</v>
          </cell>
          <cell r="AF147">
            <v>0</v>
          </cell>
          <cell r="AG147">
            <v>0</v>
          </cell>
          <cell r="AH147">
            <v>0</v>
          </cell>
          <cell r="AI147">
            <v>0</v>
          </cell>
        </row>
        <row r="148">
          <cell r="B148">
            <v>595949900</v>
          </cell>
          <cell r="C148" t="str">
            <v>Plattsburg Medical Clinic</v>
          </cell>
          <cell r="D148">
            <v>39995</v>
          </cell>
          <cell r="E148">
            <v>40359</v>
          </cell>
          <cell r="F148" t="str">
            <v>400 West Clay Avenue</v>
          </cell>
          <cell r="G148">
            <v>0</v>
          </cell>
          <cell r="H148" t="str">
            <v>Plattsburg</v>
          </cell>
          <cell r="I148" t="str">
            <v>MO</v>
          </cell>
          <cell r="J148">
            <v>64477</v>
          </cell>
          <cell r="K148">
            <v>41425</v>
          </cell>
          <cell r="L148">
            <v>41430</v>
          </cell>
          <cell r="M148">
            <v>2225</v>
          </cell>
          <cell r="N148">
            <v>41446</v>
          </cell>
          <cell r="O148" t="str">
            <v>N/A</v>
          </cell>
          <cell r="P148">
            <v>1352</v>
          </cell>
          <cell r="Q148">
            <v>0</v>
          </cell>
          <cell r="R148">
            <v>10838</v>
          </cell>
          <cell r="S148">
            <v>104476</v>
          </cell>
          <cell r="T148" t="str">
            <v>$76.84 &amp; $77.76</v>
          </cell>
          <cell r="U148">
            <v>87.32</v>
          </cell>
          <cell r="V148">
            <v>0</v>
          </cell>
          <cell r="W148">
            <v>77.760000000000005</v>
          </cell>
          <cell r="X148">
            <v>87.32</v>
          </cell>
          <cell r="Y148">
            <v>-9.5599999999999881</v>
          </cell>
          <cell r="Z148">
            <v>10838</v>
          </cell>
          <cell r="AA148">
            <v>-103611</v>
          </cell>
          <cell r="AB148">
            <v>-19831</v>
          </cell>
          <cell r="AC148">
            <v>1.1229423868312756</v>
          </cell>
          <cell r="AD148">
            <v>0</v>
          </cell>
          <cell r="AE148">
            <v>0</v>
          </cell>
          <cell r="AF148">
            <v>0</v>
          </cell>
          <cell r="AG148">
            <v>0</v>
          </cell>
          <cell r="AH148">
            <v>0</v>
          </cell>
          <cell r="AI148">
            <v>0</v>
          </cell>
        </row>
        <row r="149">
          <cell r="B149">
            <v>598411106</v>
          </cell>
          <cell r="C149" t="str">
            <v>Plunkett Family Care Center LLC</v>
          </cell>
          <cell r="D149">
            <v>40179</v>
          </cell>
          <cell r="E149">
            <v>40528</v>
          </cell>
          <cell r="F149" t="str">
            <v>2480 Three Rivers Blvd</v>
          </cell>
          <cell r="G149">
            <v>0</v>
          </cell>
          <cell r="H149" t="str">
            <v>Poplar Bluff</v>
          </cell>
          <cell r="I149" t="str">
            <v>MO</v>
          </cell>
          <cell r="J149">
            <v>63901</v>
          </cell>
          <cell r="K149">
            <v>41766</v>
          </cell>
          <cell r="L149">
            <v>41887</v>
          </cell>
          <cell r="M149">
            <v>48</v>
          </cell>
          <cell r="N149">
            <v>41918</v>
          </cell>
          <cell r="O149" t="str">
            <v>N/A</v>
          </cell>
          <cell r="P149">
            <v>861</v>
          </cell>
          <cell r="Q149">
            <v>0</v>
          </cell>
          <cell r="R149">
            <v>4329</v>
          </cell>
          <cell r="S149">
            <v>66951</v>
          </cell>
          <cell r="T149">
            <v>77.760000000000005</v>
          </cell>
          <cell r="U149">
            <v>80.64</v>
          </cell>
          <cell r="V149">
            <v>0</v>
          </cell>
          <cell r="W149">
            <v>77.760000000000005</v>
          </cell>
          <cell r="X149">
            <v>80.64</v>
          </cell>
          <cell r="Y149">
            <v>-2.8799999999999955</v>
          </cell>
          <cell r="Z149">
            <v>4329</v>
          </cell>
          <cell r="AA149">
            <v>-12468</v>
          </cell>
          <cell r="AB149">
            <v>6899</v>
          </cell>
          <cell r="AC149">
            <v>1.037037037037037</v>
          </cell>
          <cell r="AD149">
            <v>0</v>
          </cell>
          <cell r="AE149">
            <v>0</v>
          </cell>
          <cell r="AF149">
            <v>0</v>
          </cell>
          <cell r="AG149">
            <v>0</v>
          </cell>
          <cell r="AH149">
            <v>0</v>
          </cell>
          <cell r="AI149">
            <v>0</v>
          </cell>
        </row>
        <row r="150">
          <cell r="B150">
            <v>597191808</v>
          </cell>
          <cell r="C150" t="str">
            <v>Pomme De Terre Wellness Clinic</v>
          </cell>
          <cell r="D150">
            <v>40179</v>
          </cell>
          <cell r="E150">
            <v>40543</v>
          </cell>
          <cell r="F150" t="str">
            <v>714 North Pomme De Terre Road</v>
          </cell>
          <cell r="G150">
            <v>0</v>
          </cell>
          <cell r="H150" t="str">
            <v>Bolivar</v>
          </cell>
          <cell r="I150" t="str">
            <v>MO</v>
          </cell>
          <cell r="J150">
            <v>65613</v>
          </cell>
          <cell r="K150">
            <v>41276</v>
          </cell>
          <cell r="L150">
            <v>41304</v>
          </cell>
          <cell r="M150">
            <v>-61829</v>
          </cell>
          <cell r="N150">
            <v>41304</v>
          </cell>
          <cell r="O150" t="str">
            <v>N/A</v>
          </cell>
          <cell r="P150">
            <v>4407</v>
          </cell>
          <cell r="Q150">
            <v>1427</v>
          </cell>
          <cell r="R150">
            <v>12736</v>
          </cell>
          <cell r="S150">
            <v>388428</v>
          </cell>
          <cell r="T150">
            <v>66.58</v>
          </cell>
          <cell r="U150">
            <v>66.58</v>
          </cell>
          <cell r="V150">
            <v>0</v>
          </cell>
          <cell r="W150">
            <v>77.760000000000005</v>
          </cell>
          <cell r="X150">
            <v>66.58</v>
          </cell>
          <cell r="Y150">
            <v>11.180000000000007</v>
          </cell>
          <cell r="Z150">
            <v>12736</v>
          </cell>
          <cell r="AA150">
            <v>142388</v>
          </cell>
          <cell r="AB150">
            <v>7036</v>
          </cell>
          <cell r="AC150">
            <v>0.85622427983539084</v>
          </cell>
          <cell r="AD150">
            <v>0</v>
          </cell>
          <cell r="AE150">
            <v>0</v>
          </cell>
          <cell r="AF150">
            <v>0</v>
          </cell>
          <cell r="AG150">
            <v>0</v>
          </cell>
          <cell r="AH150">
            <v>0</v>
          </cell>
          <cell r="AI150">
            <v>0</v>
          </cell>
        </row>
        <row r="151">
          <cell r="B151">
            <v>598326700</v>
          </cell>
          <cell r="C151" t="str">
            <v>Poplar Bluff Pediatrics Associates, LLC</v>
          </cell>
          <cell r="D151">
            <v>40179</v>
          </cell>
          <cell r="E151">
            <v>40543</v>
          </cell>
          <cell r="F151" t="str">
            <v>2210 Barron Road</v>
          </cell>
          <cell r="G151">
            <v>0</v>
          </cell>
          <cell r="H151" t="str">
            <v>Poplar Bluff</v>
          </cell>
          <cell r="I151" t="str">
            <v>MO</v>
          </cell>
          <cell r="J151">
            <v>63901</v>
          </cell>
          <cell r="K151">
            <v>41775</v>
          </cell>
          <cell r="L151">
            <v>41780</v>
          </cell>
          <cell r="M151">
            <v>14331</v>
          </cell>
          <cell r="N151">
            <v>41796</v>
          </cell>
          <cell r="O151" t="str">
            <v>N/A</v>
          </cell>
          <cell r="P151">
            <v>19981</v>
          </cell>
          <cell r="Q151">
            <v>0</v>
          </cell>
          <cell r="R151">
            <v>31559</v>
          </cell>
          <cell r="S151">
            <v>1553723</v>
          </cell>
          <cell r="T151">
            <v>77.760000000000005</v>
          </cell>
          <cell r="U151">
            <v>84.32</v>
          </cell>
          <cell r="V151">
            <v>0</v>
          </cell>
          <cell r="W151">
            <v>77.760000000000005</v>
          </cell>
          <cell r="X151">
            <v>84.32</v>
          </cell>
          <cell r="Y151">
            <v>-6.5599999999999881</v>
          </cell>
          <cell r="Z151">
            <v>31559</v>
          </cell>
          <cell r="AA151">
            <v>-207027</v>
          </cell>
          <cell r="AB151">
            <v>1255320</v>
          </cell>
          <cell r="AC151">
            <v>1.0843621399176953</v>
          </cell>
          <cell r="AD151">
            <v>0</v>
          </cell>
          <cell r="AE151">
            <v>0</v>
          </cell>
          <cell r="AF151">
            <v>0</v>
          </cell>
          <cell r="AG151">
            <v>0</v>
          </cell>
          <cell r="AH151">
            <v>0</v>
          </cell>
          <cell r="AI151">
            <v>0</v>
          </cell>
        </row>
        <row r="152">
          <cell r="B152">
            <v>594597205</v>
          </cell>
          <cell r="C152" t="str">
            <v>Primary Care of Ava</v>
          </cell>
          <cell r="D152">
            <v>40179</v>
          </cell>
          <cell r="E152">
            <v>40543</v>
          </cell>
          <cell r="F152" t="str">
            <v>120 Southwest 2nd Avenue</v>
          </cell>
          <cell r="G152">
            <v>0</v>
          </cell>
          <cell r="H152" t="str">
            <v>Ava</v>
          </cell>
          <cell r="I152" t="str">
            <v>MO</v>
          </cell>
          <cell r="J152">
            <v>65608</v>
          </cell>
          <cell r="K152">
            <v>40840</v>
          </cell>
          <cell r="L152">
            <v>40872</v>
          </cell>
          <cell r="M152">
            <v>73861</v>
          </cell>
          <cell r="N152">
            <v>40886</v>
          </cell>
          <cell r="O152" t="str">
            <v>N/A</v>
          </cell>
          <cell r="P152">
            <v>4446</v>
          </cell>
          <cell r="Q152">
            <v>0</v>
          </cell>
          <cell r="R152" t="str">
            <v>CONSOL</v>
          </cell>
          <cell r="S152">
            <v>345276</v>
          </cell>
          <cell r="T152">
            <v>77.66</v>
          </cell>
          <cell r="U152">
            <v>77.66</v>
          </cell>
          <cell r="V152">
            <v>0</v>
          </cell>
          <cell r="W152">
            <v>77.760000000000005</v>
          </cell>
          <cell r="X152">
            <v>77.66</v>
          </cell>
          <cell r="Y152">
            <v>0.10000000000000853</v>
          </cell>
          <cell r="Z152" t="str">
            <v>CONSOL</v>
          </cell>
          <cell r="AA152" t="str">
            <v>CONSOL</v>
          </cell>
          <cell r="AB152" t="str">
            <v>CONSOL</v>
          </cell>
          <cell r="AC152">
            <v>0.99871399176954723</v>
          </cell>
          <cell r="AD152">
            <v>0</v>
          </cell>
          <cell r="AE152">
            <v>0</v>
          </cell>
          <cell r="AF152">
            <v>0</v>
          </cell>
          <cell r="AG152">
            <v>0</v>
          </cell>
          <cell r="AH152">
            <v>0</v>
          </cell>
          <cell r="AI152">
            <v>0</v>
          </cell>
        </row>
        <row r="153">
          <cell r="B153">
            <v>593695703</v>
          </cell>
          <cell r="C153" t="str">
            <v>Prompt Care</v>
          </cell>
          <cell r="D153">
            <v>40179</v>
          </cell>
          <cell r="E153">
            <v>40543</v>
          </cell>
          <cell r="F153" t="str">
            <v>21300 Jackson Blvd</v>
          </cell>
          <cell r="G153">
            <v>0</v>
          </cell>
          <cell r="H153" t="str">
            <v>Cape Girardeau</v>
          </cell>
          <cell r="I153" t="str">
            <v>MO</v>
          </cell>
          <cell r="J153">
            <v>63755</v>
          </cell>
          <cell r="K153">
            <v>41796</v>
          </cell>
          <cell r="L153">
            <v>41801</v>
          </cell>
          <cell r="M153">
            <v>3356</v>
          </cell>
          <cell r="N153">
            <v>41810</v>
          </cell>
          <cell r="O153" t="str">
            <v>N/A</v>
          </cell>
          <cell r="P153">
            <v>3648</v>
          </cell>
          <cell r="Q153">
            <v>0</v>
          </cell>
          <cell r="R153">
            <v>11166</v>
          </cell>
          <cell r="S153">
            <v>283668</v>
          </cell>
          <cell r="T153">
            <v>77.760000000000005</v>
          </cell>
          <cell r="U153">
            <v>78.73</v>
          </cell>
          <cell r="V153">
            <v>0</v>
          </cell>
          <cell r="W153">
            <v>77.760000000000005</v>
          </cell>
          <cell r="X153">
            <v>78.73</v>
          </cell>
          <cell r="Y153">
            <v>-0.96999999999999886</v>
          </cell>
          <cell r="Z153">
            <v>11166</v>
          </cell>
          <cell r="AA153">
            <v>-10831</v>
          </cell>
          <cell r="AB153">
            <v>-149475</v>
          </cell>
          <cell r="AC153">
            <v>1.012474279835391</v>
          </cell>
          <cell r="AD153">
            <v>0</v>
          </cell>
          <cell r="AE153">
            <v>0</v>
          </cell>
          <cell r="AF153">
            <v>0</v>
          </cell>
          <cell r="AG153">
            <v>0</v>
          </cell>
          <cell r="AH153">
            <v>0</v>
          </cell>
          <cell r="AI153">
            <v>0</v>
          </cell>
        </row>
        <row r="154">
          <cell r="B154">
            <v>596499509</v>
          </cell>
          <cell r="C154" t="str">
            <v>Pulaski Medical Clinic</v>
          </cell>
          <cell r="D154">
            <v>40266</v>
          </cell>
          <cell r="E154">
            <v>40543</v>
          </cell>
          <cell r="F154" t="str">
            <v>107 Ichord Avenue</v>
          </cell>
          <cell r="G154">
            <v>0</v>
          </cell>
          <cell r="H154" t="str">
            <v>Waynesville</v>
          </cell>
          <cell r="I154" t="str">
            <v>MO</v>
          </cell>
          <cell r="J154">
            <v>65583</v>
          </cell>
          <cell r="K154">
            <v>41995</v>
          </cell>
          <cell r="L154">
            <v>0</v>
          </cell>
          <cell r="M154">
            <v>0</v>
          </cell>
          <cell r="N154">
            <v>0</v>
          </cell>
          <cell r="O154">
            <v>0</v>
          </cell>
          <cell r="P154">
            <v>77</v>
          </cell>
          <cell r="Q154">
            <v>111</v>
          </cell>
          <cell r="R154">
            <v>4242</v>
          </cell>
          <cell r="S154">
            <v>14619</v>
          </cell>
          <cell r="T154">
            <v>77.760000000000005</v>
          </cell>
          <cell r="U154">
            <v>122.12</v>
          </cell>
          <cell r="V154">
            <v>0</v>
          </cell>
          <cell r="W154">
            <v>77.760000000000005</v>
          </cell>
          <cell r="X154">
            <v>122.12</v>
          </cell>
          <cell r="Y154">
            <v>-44.36</v>
          </cell>
          <cell r="Z154">
            <v>4242</v>
          </cell>
          <cell r="AA154">
            <v>-188175</v>
          </cell>
          <cell r="AB154">
            <v>-13805249</v>
          </cell>
          <cell r="AC154">
            <v>1.5704732510288066</v>
          </cell>
          <cell r="AD154">
            <v>0</v>
          </cell>
          <cell r="AE154">
            <v>0</v>
          </cell>
          <cell r="AF154">
            <v>0</v>
          </cell>
          <cell r="AG154">
            <v>0</v>
          </cell>
          <cell r="AH154">
            <v>0</v>
          </cell>
          <cell r="AI154">
            <v>0</v>
          </cell>
        </row>
        <row r="155">
          <cell r="B155">
            <v>599706207</v>
          </cell>
          <cell r="C155" t="str">
            <v>Quality Health Care</v>
          </cell>
          <cell r="D155">
            <v>40179</v>
          </cell>
          <cell r="E155">
            <v>40543</v>
          </cell>
          <cell r="F155" t="str">
            <v>600 Purcell Drive, Suite A</v>
          </cell>
          <cell r="G155">
            <v>0</v>
          </cell>
          <cell r="H155" t="str">
            <v>Potosi</v>
          </cell>
          <cell r="I155" t="str">
            <v>MO</v>
          </cell>
          <cell r="J155">
            <v>63664</v>
          </cell>
          <cell r="K155">
            <v>40925</v>
          </cell>
          <cell r="L155">
            <v>40956</v>
          </cell>
          <cell r="M155">
            <v>641</v>
          </cell>
          <cell r="N155">
            <v>40963</v>
          </cell>
          <cell r="O155" t="str">
            <v>N/A</v>
          </cell>
          <cell r="P155">
            <v>815</v>
          </cell>
          <cell r="Q155">
            <v>1034</v>
          </cell>
          <cell r="R155">
            <v>5021</v>
          </cell>
          <cell r="S155">
            <v>143778</v>
          </cell>
          <cell r="T155">
            <v>77.760000000000005</v>
          </cell>
          <cell r="U155">
            <v>94.65</v>
          </cell>
          <cell r="V155">
            <v>0</v>
          </cell>
          <cell r="W155">
            <v>77.760000000000005</v>
          </cell>
          <cell r="X155">
            <v>94.65</v>
          </cell>
          <cell r="Y155">
            <v>-16.89</v>
          </cell>
          <cell r="Z155">
            <v>5021</v>
          </cell>
          <cell r="AA155">
            <v>-84805</v>
          </cell>
          <cell r="AB155">
            <v>169297</v>
          </cell>
          <cell r="AC155">
            <v>1.2172067901234567</v>
          </cell>
          <cell r="AD155">
            <v>0</v>
          </cell>
          <cell r="AE155">
            <v>0</v>
          </cell>
          <cell r="AF155">
            <v>0</v>
          </cell>
          <cell r="AG155">
            <v>0</v>
          </cell>
          <cell r="AH155">
            <v>0</v>
          </cell>
          <cell r="AI155">
            <v>0</v>
          </cell>
        </row>
        <row r="156">
          <cell r="B156">
            <v>597060805</v>
          </cell>
          <cell r="C156" t="str">
            <v>Quincy Medical Group Labelle Rural Health Affiliate</v>
          </cell>
          <cell r="D156">
            <v>40179</v>
          </cell>
          <cell r="E156">
            <v>40543</v>
          </cell>
          <cell r="F156" t="str">
            <v>1000 Central Street</v>
          </cell>
          <cell r="G156">
            <v>0</v>
          </cell>
          <cell r="H156" t="str">
            <v>Labelle</v>
          </cell>
          <cell r="I156" t="str">
            <v>MO</v>
          </cell>
          <cell r="J156">
            <v>63447</v>
          </cell>
          <cell r="K156">
            <v>41473</v>
          </cell>
          <cell r="L156">
            <v>41485</v>
          </cell>
          <cell r="M156">
            <v>930</v>
          </cell>
          <cell r="N156">
            <v>41572</v>
          </cell>
          <cell r="O156" t="str">
            <v>N/A</v>
          </cell>
          <cell r="P156">
            <v>577</v>
          </cell>
          <cell r="Q156">
            <v>13</v>
          </cell>
          <cell r="R156">
            <v>56399</v>
          </cell>
          <cell r="S156">
            <v>45878</v>
          </cell>
          <cell r="T156">
            <v>77.760000000000005</v>
          </cell>
          <cell r="U156">
            <v>115.71</v>
          </cell>
          <cell r="V156">
            <v>0</v>
          </cell>
          <cell r="W156">
            <v>77.760000000000005</v>
          </cell>
          <cell r="X156">
            <v>115.71</v>
          </cell>
          <cell r="Y156">
            <v>-37.949999999999989</v>
          </cell>
          <cell r="Z156">
            <v>56399</v>
          </cell>
          <cell r="AA156">
            <v>-2140342</v>
          </cell>
          <cell r="AB156">
            <v>381185</v>
          </cell>
          <cell r="AC156">
            <v>1.4880401234567899</v>
          </cell>
          <cell r="AD156">
            <v>0</v>
          </cell>
          <cell r="AE156">
            <v>0</v>
          </cell>
          <cell r="AF156">
            <v>0</v>
          </cell>
          <cell r="AG156">
            <v>0</v>
          </cell>
          <cell r="AH156">
            <v>0</v>
          </cell>
          <cell r="AI156">
            <v>0</v>
          </cell>
        </row>
        <row r="157">
          <cell r="B157">
            <v>597528504</v>
          </cell>
          <cell r="C157" t="str">
            <v>Randolph County Health Department</v>
          </cell>
          <cell r="D157">
            <v>40179</v>
          </cell>
          <cell r="E157">
            <v>40543</v>
          </cell>
          <cell r="F157" t="str">
            <v>423 E. Logam, P O Box 488</v>
          </cell>
          <cell r="G157">
            <v>0</v>
          </cell>
          <cell r="H157" t="str">
            <v>Moberly</v>
          </cell>
          <cell r="I157" t="str">
            <v>MO</v>
          </cell>
          <cell r="J157">
            <v>65270</v>
          </cell>
          <cell r="K157">
            <v>41823</v>
          </cell>
          <cell r="L157">
            <v>41834</v>
          </cell>
          <cell r="M157">
            <v>198</v>
          </cell>
          <cell r="N157">
            <v>41834</v>
          </cell>
          <cell r="O157" t="str">
            <v>N/A</v>
          </cell>
          <cell r="P157">
            <v>634</v>
          </cell>
          <cell r="Q157">
            <v>525</v>
          </cell>
          <cell r="R157">
            <v>2279</v>
          </cell>
          <cell r="S157">
            <v>49300</v>
          </cell>
          <cell r="T157">
            <v>77.760000000000005</v>
          </cell>
          <cell r="U157">
            <v>100.55</v>
          </cell>
          <cell r="V157">
            <v>0</v>
          </cell>
          <cell r="W157">
            <v>77.760000000000005</v>
          </cell>
          <cell r="X157">
            <v>100.55</v>
          </cell>
          <cell r="Y157">
            <v>-22.789999999999992</v>
          </cell>
          <cell r="Z157">
            <v>2279</v>
          </cell>
          <cell r="AA157">
            <v>-51938</v>
          </cell>
          <cell r="AB157">
            <v>0</v>
          </cell>
          <cell r="AC157">
            <v>1.2930812757201644</v>
          </cell>
          <cell r="AD157">
            <v>0</v>
          </cell>
          <cell r="AE157">
            <v>0</v>
          </cell>
          <cell r="AF157">
            <v>0</v>
          </cell>
          <cell r="AG157">
            <v>0</v>
          </cell>
          <cell r="AH157">
            <v>0</v>
          </cell>
          <cell r="AI157">
            <v>0</v>
          </cell>
        </row>
        <row r="158">
          <cell r="B158">
            <v>597353804</v>
          </cell>
          <cell r="C158" t="str">
            <v>Republic Family Medical Walk-In Clinic</v>
          </cell>
          <cell r="D158">
            <v>39845</v>
          </cell>
          <cell r="E158">
            <v>40209</v>
          </cell>
          <cell r="F158" t="str">
            <v>281 US Highway 60 West</v>
          </cell>
          <cell r="G158">
            <v>0</v>
          </cell>
          <cell r="H158" t="str">
            <v>Republic</v>
          </cell>
          <cell r="I158" t="str">
            <v>MO</v>
          </cell>
          <cell r="J158">
            <v>65738</v>
          </cell>
          <cell r="K158">
            <v>41395</v>
          </cell>
          <cell r="L158">
            <v>41407</v>
          </cell>
          <cell r="M158">
            <v>3959</v>
          </cell>
          <cell r="N158">
            <v>41418</v>
          </cell>
          <cell r="O158" t="str">
            <v>N/A</v>
          </cell>
          <cell r="P158">
            <v>3122</v>
          </cell>
          <cell r="Q158">
            <v>0</v>
          </cell>
          <cell r="R158">
            <v>7849</v>
          </cell>
          <cell r="S158">
            <v>240076</v>
          </cell>
          <cell r="T158" t="str">
            <v>$76.84 &amp; $77.76</v>
          </cell>
          <cell r="U158">
            <v>93.94</v>
          </cell>
          <cell r="V158">
            <v>0</v>
          </cell>
          <cell r="W158">
            <v>77.760000000000005</v>
          </cell>
          <cell r="X158">
            <v>93.94</v>
          </cell>
          <cell r="Y158">
            <v>-16.179999999999993</v>
          </cell>
          <cell r="Z158">
            <v>7849</v>
          </cell>
          <cell r="AA158">
            <v>-126997</v>
          </cell>
          <cell r="AB158">
            <v>0</v>
          </cell>
          <cell r="AC158">
            <v>1.2080761316872426</v>
          </cell>
          <cell r="AD158">
            <v>0</v>
          </cell>
          <cell r="AE158">
            <v>0</v>
          </cell>
          <cell r="AF158">
            <v>0</v>
          </cell>
          <cell r="AG158">
            <v>0</v>
          </cell>
          <cell r="AH158">
            <v>0</v>
          </cell>
          <cell r="AI158">
            <v>0</v>
          </cell>
        </row>
        <row r="159">
          <cell r="B159">
            <v>596051300</v>
          </cell>
          <cell r="C159" t="str">
            <v>Republic Family Medicine</v>
          </cell>
          <cell r="D159">
            <v>0</v>
          </cell>
          <cell r="E159">
            <v>0</v>
          </cell>
          <cell r="F159" t="str">
            <v xml:space="preserve">332 S. Main </v>
          </cell>
          <cell r="G159">
            <v>0</v>
          </cell>
          <cell r="H159" t="str">
            <v>Republic</v>
          </cell>
          <cell r="I159" t="str">
            <v>MO</v>
          </cell>
          <cell r="J159">
            <v>65738</v>
          </cell>
          <cell r="K159">
            <v>41898</v>
          </cell>
          <cell r="L159">
            <v>41989</v>
          </cell>
          <cell r="M159">
            <v>-615</v>
          </cell>
          <cell r="N159">
            <v>42013</v>
          </cell>
          <cell r="O159">
            <v>21435600033</v>
          </cell>
          <cell r="P159">
            <v>1283</v>
          </cell>
          <cell r="Q159">
            <v>0</v>
          </cell>
          <cell r="R159">
            <v>152411</v>
          </cell>
          <cell r="S159">
            <v>99139</v>
          </cell>
          <cell r="T159" t="str">
            <v>$76.84 &amp; $77.76</v>
          </cell>
          <cell r="U159">
            <v>77.760000000000005</v>
          </cell>
          <cell r="V159">
            <v>0</v>
          </cell>
          <cell r="W159">
            <v>77.760000000000005</v>
          </cell>
          <cell r="X159">
            <v>104.46</v>
          </cell>
          <cell r="Y159">
            <v>-26.699999999999989</v>
          </cell>
          <cell r="Z159">
            <v>152411</v>
          </cell>
          <cell r="AA159">
            <v>-4069374</v>
          </cell>
          <cell r="AB159">
            <v>81023</v>
          </cell>
          <cell r="AC159">
            <v>1.3433641975308641</v>
          </cell>
          <cell r="AD159">
            <v>0</v>
          </cell>
          <cell r="AE159">
            <v>0</v>
          </cell>
          <cell r="AF159">
            <v>0</v>
          </cell>
          <cell r="AG159">
            <v>0</v>
          </cell>
          <cell r="AH159">
            <v>0</v>
          </cell>
          <cell r="AI159">
            <v>0</v>
          </cell>
        </row>
        <row r="160">
          <cell r="B160">
            <v>595920901</v>
          </cell>
          <cell r="C160" t="str">
            <v>Richland Family Practice</v>
          </cell>
          <cell r="D160">
            <v>0</v>
          </cell>
          <cell r="E160">
            <v>0</v>
          </cell>
          <cell r="F160" t="str">
            <v>904 S. Pine Street</v>
          </cell>
          <cell r="G160">
            <v>0</v>
          </cell>
          <cell r="H160" t="str">
            <v>Richland</v>
          </cell>
          <cell r="I160" t="str">
            <v>MO</v>
          </cell>
          <cell r="J160">
            <v>65556</v>
          </cell>
          <cell r="K160">
            <v>41898</v>
          </cell>
          <cell r="L160">
            <v>41989</v>
          </cell>
          <cell r="M160">
            <v>63</v>
          </cell>
          <cell r="N160">
            <v>41997</v>
          </cell>
          <cell r="O160" t="str">
            <v>N/A</v>
          </cell>
          <cell r="P160">
            <v>170</v>
          </cell>
          <cell r="Q160">
            <v>657</v>
          </cell>
          <cell r="R160">
            <v>152411</v>
          </cell>
          <cell r="S160">
            <v>63854</v>
          </cell>
          <cell r="T160" t="str">
            <v>$76.84 &amp; $77.76</v>
          </cell>
          <cell r="U160">
            <v>77.760000000000005</v>
          </cell>
          <cell r="V160">
            <v>0</v>
          </cell>
          <cell r="W160">
            <v>77.760000000000005</v>
          </cell>
          <cell r="X160">
            <v>104.46</v>
          </cell>
          <cell r="Y160">
            <v>-26.699999999999989</v>
          </cell>
          <cell r="Z160">
            <v>152411</v>
          </cell>
          <cell r="AA160">
            <v>-4069374</v>
          </cell>
          <cell r="AB160">
            <v>81023</v>
          </cell>
          <cell r="AC160">
            <v>1.3433641975308641</v>
          </cell>
          <cell r="AD160">
            <v>0</v>
          </cell>
          <cell r="AE160">
            <v>0</v>
          </cell>
          <cell r="AF160">
            <v>0</v>
          </cell>
          <cell r="AG160">
            <v>0</v>
          </cell>
          <cell r="AH160">
            <v>0</v>
          </cell>
          <cell r="AI160">
            <v>0</v>
          </cell>
        </row>
        <row r="161">
          <cell r="B161">
            <v>594649006</v>
          </cell>
          <cell r="C161" t="str">
            <v>River City Health Clinic</v>
          </cell>
          <cell r="D161">
            <v>40179</v>
          </cell>
          <cell r="E161">
            <v>40543</v>
          </cell>
          <cell r="F161" t="str">
            <v>224 North Frederick Street</v>
          </cell>
          <cell r="G161">
            <v>0</v>
          </cell>
          <cell r="H161" t="str">
            <v>Cape Girardeau</v>
          </cell>
          <cell r="I161" t="str">
            <v>MO</v>
          </cell>
          <cell r="J161">
            <v>63701</v>
          </cell>
          <cell r="K161">
            <v>41823</v>
          </cell>
          <cell r="L161">
            <v>41829</v>
          </cell>
          <cell r="M161">
            <v>91</v>
          </cell>
          <cell r="N161">
            <v>41834</v>
          </cell>
          <cell r="O161" t="str">
            <v>N/A</v>
          </cell>
          <cell r="P161">
            <v>3348</v>
          </cell>
          <cell r="Q161">
            <v>0</v>
          </cell>
          <cell r="R161">
            <v>5901</v>
          </cell>
          <cell r="S161">
            <v>260340</v>
          </cell>
          <cell r="T161">
            <v>77.760000000000005</v>
          </cell>
          <cell r="U161">
            <v>85.57</v>
          </cell>
          <cell r="V161">
            <v>0</v>
          </cell>
          <cell r="W161">
            <v>77.760000000000005</v>
          </cell>
          <cell r="X161">
            <v>85.57</v>
          </cell>
          <cell r="Y161">
            <v>-7.8099999999999881</v>
          </cell>
          <cell r="Z161">
            <v>5901</v>
          </cell>
          <cell r="AA161">
            <v>-46087</v>
          </cell>
          <cell r="AB161">
            <v>-9039</v>
          </cell>
          <cell r="AC161">
            <v>1.1004372427983538</v>
          </cell>
          <cell r="AD161">
            <v>0</v>
          </cell>
          <cell r="AE161">
            <v>0</v>
          </cell>
          <cell r="AF161">
            <v>0</v>
          </cell>
          <cell r="AG161">
            <v>0</v>
          </cell>
          <cell r="AH161">
            <v>0</v>
          </cell>
          <cell r="AI161">
            <v>0</v>
          </cell>
        </row>
        <row r="162">
          <cell r="B162">
            <v>595386806</v>
          </cell>
          <cell r="C162" t="str">
            <v>Roaring River Family Medicine Clinic</v>
          </cell>
          <cell r="D162">
            <v>37081</v>
          </cell>
          <cell r="E162">
            <v>40359</v>
          </cell>
          <cell r="F162" t="str">
            <v>1 Medical Plaza</v>
          </cell>
          <cell r="G162">
            <v>0</v>
          </cell>
          <cell r="H162" t="str">
            <v>Cassville</v>
          </cell>
          <cell r="I162" t="str">
            <v>MO</v>
          </cell>
          <cell r="J162">
            <v>65625</v>
          </cell>
          <cell r="K162">
            <v>41898</v>
          </cell>
          <cell r="L162">
            <v>41989</v>
          </cell>
          <cell r="M162">
            <v>629</v>
          </cell>
          <cell r="N162">
            <v>41997</v>
          </cell>
          <cell r="O162" t="str">
            <v>N/A</v>
          </cell>
          <cell r="P162">
            <v>4158</v>
          </cell>
          <cell r="Q162">
            <v>2</v>
          </cell>
          <cell r="R162">
            <v>152411</v>
          </cell>
          <cell r="S162">
            <v>321654</v>
          </cell>
          <cell r="T162" t="str">
            <v>$76.84 &amp; $77.76</v>
          </cell>
          <cell r="U162">
            <v>77.760000000000005</v>
          </cell>
          <cell r="V162">
            <v>0</v>
          </cell>
          <cell r="W162">
            <v>77.760000000000005</v>
          </cell>
          <cell r="X162">
            <v>104.46</v>
          </cell>
          <cell r="Y162">
            <v>-26.699999999999989</v>
          </cell>
          <cell r="Z162">
            <v>152411</v>
          </cell>
          <cell r="AA162">
            <v>-4069374</v>
          </cell>
          <cell r="AB162">
            <v>81023</v>
          </cell>
          <cell r="AC162">
            <v>1.3433641975308641</v>
          </cell>
          <cell r="AD162">
            <v>0</v>
          </cell>
          <cell r="AE162">
            <v>0</v>
          </cell>
          <cell r="AF162">
            <v>0</v>
          </cell>
          <cell r="AG162">
            <v>0</v>
          </cell>
          <cell r="AH162">
            <v>0</v>
          </cell>
          <cell r="AI162">
            <v>0</v>
          </cell>
        </row>
        <row r="163">
          <cell r="B163">
            <v>599443504</v>
          </cell>
          <cell r="C163" t="str">
            <v>Robert L. Robbins, D.O.,LLC</v>
          </cell>
          <cell r="D163">
            <v>40179</v>
          </cell>
          <cell r="E163">
            <v>40543</v>
          </cell>
          <cell r="F163" t="str">
            <v xml:space="preserve">400 South Main </v>
          </cell>
          <cell r="G163">
            <v>0</v>
          </cell>
          <cell r="H163" t="str">
            <v>Charleston</v>
          </cell>
          <cell r="I163" t="str">
            <v>MO</v>
          </cell>
          <cell r="J163">
            <v>63834</v>
          </cell>
          <cell r="K163">
            <v>41845</v>
          </cell>
          <cell r="L163">
            <v>41873</v>
          </cell>
          <cell r="M163">
            <v>1711</v>
          </cell>
          <cell r="N163">
            <v>41873</v>
          </cell>
          <cell r="O163" t="str">
            <v>N/A</v>
          </cell>
          <cell r="P163">
            <v>1861</v>
          </cell>
          <cell r="Q163">
            <v>0</v>
          </cell>
          <cell r="R163">
            <v>9167</v>
          </cell>
          <cell r="S163">
            <v>144711</v>
          </cell>
          <cell r="T163">
            <v>77.760000000000005</v>
          </cell>
          <cell r="U163">
            <v>82.5</v>
          </cell>
          <cell r="V163">
            <v>0</v>
          </cell>
          <cell r="W163">
            <v>77.760000000000005</v>
          </cell>
          <cell r="X163">
            <v>82.5</v>
          </cell>
          <cell r="Y163">
            <v>-4.7399999999999949</v>
          </cell>
          <cell r="Z163">
            <v>9167</v>
          </cell>
          <cell r="AA163">
            <v>-43452</v>
          </cell>
          <cell r="AB163">
            <v>282343</v>
          </cell>
          <cell r="AC163">
            <v>1.0609567901234567</v>
          </cell>
          <cell r="AD163">
            <v>0</v>
          </cell>
          <cell r="AE163">
            <v>0</v>
          </cell>
          <cell r="AF163">
            <v>0</v>
          </cell>
          <cell r="AG163">
            <v>0</v>
          </cell>
          <cell r="AH163">
            <v>0</v>
          </cell>
          <cell r="AI163">
            <v>0</v>
          </cell>
        </row>
        <row r="164">
          <cell r="B164">
            <v>590490306</v>
          </cell>
          <cell r="C164" t="str">
            <v>Rolla Urgent Care, LLC</v>
          </cell>
          <cell r="D164">
            <v>40179</v>
          </cell>
          <cell r="E164">
            <v>40543</v>
          </cell>
          <cell r="F164" t="str">
            <v>416 South Bishop Avenue</v>
          </cell>
          <cell r="G164">
            <v>0</v>
          </cell>
          <cell r="H164" t="str">
            <v>Rolla</v>
          </cell>
          <cell r="I164" t="str">
            <v>MO</v>
          </cell>
          <cell r="J164">
            <v>65401</v>
          </cell>
          <cell r="K164">
            <v>41823</v>
          </cell>
          <cell r="L164">
            <v>41950</v>
          </cell>
          <cell r="M164">
            <v>267</v>
          </cell>
          <cell r="N164">
            <v>41950</v>
          </cell>
          <cell r="O164" t="str">
            <v>N/A</v>
          </cell>
          <cell r="P164">
            <v>291</v>
          </cell>
          <cell r="Q164">
            <v>0</v>
          </cell>
          <cell r="R164">
            <v>4440</v>
          </cell>
          <cell r="S164">
            <v>22628</v>
          </cell>
          <cell r="T164">
            <v>77.760000000000005</v>
          </cell>
          <cell r="U164">
            <v>119.21</v>
          </cell>
          <cell r="V164">
            <v>0</v>
          </cell>
          <cell r="W164">
            <v>77.760000000000005</v>
          </cell>
          <cell r="X164">
            <v>119.21</v>
          </cell>
          <cell r="Y164">
            <v>-41.449999999999989</v>
          </cell>
          <cell r="Z164">
            <v>4440</v>
          </cell>
          <cell r="AA164">
            <v>-184038</v>
          </cell>
          <cell r="AB164">
            <v>-29399</v>
          </cell>
          <cell r="AC164">
            <v>1.5330504115226335</v>
          </cell>
          <cell r="AD164">
            <v>0</v>
          </cell>
          <cell r="AE164">
            <v>0</v>
          </cell>
          <cell r="AF164">
            <v>0</v>
          </cell>
          <cell r="AG164">
            <v>0</v>
          </cell>
          <cell r="AH164">
            <v>0</v>
          </cell>
          <cell r="AI164">
            <v>0</v>
          </cell>
        </row>
        <row r="165">
          <cell r="B165">
            <v>596009506</v>
          </cell>
          <cell r="C165" t="str">
            <v>Salem Family Health Care Inc.</v>
          </cell>
          <cell r="D165">
            <v>40179</v>
          </cell>
          <cell r="E165">
            <v>40421</v>
          </cell>
          <cell r="F165" t="str">
            <v>Highway 72 North</v>
          </cell>
          <cell r="G165">
            <v>0</v>
          </cell>
          <cell r="H165" t="str">
            <v>Salem</v>
          </cell>
          <cell r="I165" t="str">
            <v xml:space="preserve">MO </v>
          </cell>
          <cell r="J165">
            <v>65560</v>
          </cell>
          <cell r="K165">
            <v>41792</v>
          </cell>
          <cell r="L165">
            <v>41818</v>
          </cell>
          <cell r="M165">
            <v>0</v>
          </cell>
          <cell r="N165" t="str">
            <v>N/A</v>
          </cell>
          <cell r="O165" t="str">
            <v>N/A</v>
          </cell>
          <cell r="P165">
            <v>1192</v>
          </cell>
          <cell r="Q165">
            <v>0</v>
          </cell>
          <cell r="R165">
            <v>4469</v>
          </cell>
          <cell r="S165">
            <v>91593</v>
          </cell>
          <cell r="T165">
            <v>76.84</v>
          </cell>
          <cell r="U165">
            <v>81.48</v>
          </cell>
          <cell r="V165">
            <v>0</v>
          </cell>
          <cell r="W165">
            <v>77.760000000000005</v>
          </cell>
          <cell r="X165">
            <v>81.48</v>
          </cell>
          <cell r="Y165">
            <v>-3.7199999999999989</v>
          </cell>
          <cell r="Z165">
            <v>4469</v>
          </cell>
          <cell r="AA165">
            <v>-16625</v>
          </cell>
          <cell r="AB165">
            <v>-10775</v>
          </cell>
          <cell r="AC165">
            <v>1.0478395061728394</v>
          </cell>
          <cell r="AD165" t="str">
            <v>X</v>
          </cell>
          <cell r="AE165">
            <v>1</v>
          </cell>
          <cell r="AF165">
            <v>0</v>
          </cell>
          <cell r="AG165">
            <v>1097</v>
          </cell>
          <cell r="AH165">
            <v>1097</v>
          </cell>
          <cell r="AI165">
            <v>0</v>
          </cell>
          <cell r="AJ165">
            <v>0</v>
          </cell>
          <cell r="AK165">
            <v>0</v>
          </cell>
          <cell r="AL165">
            <v>0</v>
          </cell>
        </row>
        <row r="166">
          <cell r="B166">
            <v>598337806</v>
          </cell>
          <cell r="C166" t="str">
            <v>Scheidler Rural Health Clinic</v>
          </cell>
          <cell r="D166">
            <v>40179</v>
          </cell>
          <cell r="E166">
            <v>40543</v>
          </cell>
          <cell r="F166" t="str">
            <v>304 Teaco Road, Ste F</v>
          </cell>
          <cell r="G166">
            <v>0</v>
          </cell>
          <cell r="H166" t="str">
            <v>Kennett</v>
          </cell>
          <cell r="I166" t="str">
            <v>MO</v>
          </cell>
          <cell r="J166">
            <v>63857</v>
          </cell>
          <cell r="K166">
            <v>41957</v>
          </cell>
          <cell r="L166">
            <v>41969</v>
          </cell>
          <cell r="M166">
            <v>34</v>
          </cell>
          <cell r="N166">
            <v>41978</v>
          </cell>
          <cell r="O166" t="str">
            <v>N/A</v>
          </cell>
          <cell r="P166">
            <v>1192</v>
          </cell>
          <cell r="Q166">
            <v>0</v>
          </cell>
          <cell r="R166">
            <v>3567</v>
          </cell>
          <cell r="S166">
            <v>92690</v>
          </cell>
          <cell r="T166">
            <v>77.760000000000005</v>
          </cell>
          <cell r="U166">
            <v>90.96</v>
          </cell>
          <cell r="V166">
            <v>0</v>
          </cell>
          <cell r="W166">
            <v>77.760000000000005</v>
          </cell>
          <cell r="X166">
            <v>90.96</v>
          </cell>
          <cell r="Y166">
            <v>-13.199999999999989</v>
          </cell>
          <cell r="Z166">
            <v>3567</v>
          </cell>
          <cell r="AA166">
            <v>-47084</v>
          </cell>
          <cell r="AB166">
            <v>185112</v>
          </cell>
          <cell r="AC166">
            <v>1.169753086419753</v>
          </cell>
          <cell r="AD166">
            <v>0</v>
          </cell>
          <cell r="AE166">
            <v>0</v>
          </cell>
          <cell r="AF166">
            <v>34</v>
          </cell>
          <cell r="AG166">
            <v>0</v>
          </cell>
          <cell r="AH166">
            <v>0</v>
          </cell>
          <cell r="AI166">
            <v>0</v>
          </cell>
        </row>
        <row r="167">
          <cell r="B167">
            <v>596051904</v>
          </cell>
          <cell r="C167" t="str">
            <v>Scott City Medical Center</v>
          </cell>
          <cell r="D167">
            <v>40179</v>
          </cell>
          <cell r="E167">
            <v>40543</v>
          </cell>
          <cell r="F167" t="str">
            <v>2102 Main Street</v>
          </cell>
          <cell r="G167">
            <v>0</v>
          </cell>
          <cell r="H167" t="str">
            <v>Scott City</v>
          </cell>
          <cell r="I167" t="str">
            <v>MO</v>
          </cell>
          <cell r="J167">
            <v>63780</v>
          </cell>
          <cell r="K167">
            <v>41796</v>
          </cell>
          <cell r="L167">
            <v>0</v>
          </cell>
          <cell r="M167">
            <v>6595</v>
          </cell>
          <cell r="N167">
            <v>0</v>
          </cell>
          <cell r="O167">
            <v>0</v>
          </cell>
          <cell r="P167">
            <v>0</v>
          </cell>
          <cell r="Q167">
            <v>0</v>
          </cell>
          <cell r="R167">
            <v>2519</v>
          </cell>
          <cell r="S167">
            <v>0</v>
          </cell>
          <cell r="T167">
            <v>77.760000000000005</v>
          </cell>
          <cell r="U167">
            <v>80.73</v>
          </cell>
          <cell r="V167">
            <v>0</v>
          </cell>
          <cell r="W167">
            <v>77.760000000000005</v>
          </cell>
          <cell r="X167">
            <v>80.73</v>
          </cell>
          <cell r="Y167">
            <v>-2.9699999999999989</v>
          </cell>
          <cell r="Z167">
            <v>2519</v>
          </cell>
          <cell r="AA167">
            <v>-7481</v>
          </cell>
          <cell r="AB167">
            <v>-209</v>
          </cell>
          <cell r="AC167">
            <v>1.0381944444444444</v>
          </cell>
          <cell r="AD167">
            <v>0</v>
          </cell>
          <cell r="AE167">
            <v>0</v>
          </cell>
          <cell r="AF167">
            <v>0</v>
          </cell>
          <cell r="AG167">
            <v>0</v>
          </cell>
          <cell r="AH167">
            <v>0</v>
          </cell>
          <cell r="AI167">
            <v>0</v>
          </cell>
        </row>
        <row r="168">
          <cell r="B168">
            <v>595829706</v>
          </cell>
          <cell r="C168" t="str">
            <v>Shell Knob Family Medicine</v>
          </cell>
          <cell r="D168">
            <v>40087</v>
          </cell>
          <cell r="E168">
            <v>40451</v>
          </cell>
          <cell r="F168" t="str">
            <v xml:space="preserve">Hwy 39 &amp; YY </v>
          </cell>
          <cell r="G168">
            <v>0</v>
          </cell>
          <cell r="H168" t="str">
            <v>Shell Knob</v>
          </cell>
          <cell r="I168" t="str">
            <v>MO</v>
          </cell>
          <cell r="J168">
            <v>65747</v>
          </cell>
          <cell r="K168">
            <v>41416</v>
          </cell>
          <cell r="L168">
            <v>41431</v>
          </cell>
          <cell r="M168">
            <v>505</v>
          </cell>
          <cell r="N168">
            <v>41446</v>
          </cell>
          <cell r="O168" t="str">
            <v>N/A</v>
          </cell>
          <cell r="P168">
            <v>796</v>
          </cell>
          <cell r="Q168">
            <v>0</v>
          </cell>
          <cell r="R168">
            <v>5649</v>
          </cell>
          <cell r="S168">
            <v>61680</v>
          </cell>
          <cell r="T168" t="str">
            <v>$76.84 &amp; $77.76</v>
          </cell>
          <cell r="U168">
            <v>89.29</v>
          </cell>
          <cell r="V168">
            <v>0</v>
          </cell>
          <cell r="W168">
            <v>77.760000000000005</v>
          </cell>
          <cell r="X168">
            <v>89.29</v>
          </cell>
          <cell r="Y168">
            <v>-11.530000000000001</v>
          </cell>
          <cell r="Z168">
            <v>5649</v>
          </cell>
          <cell r="AA168">
            <v>-65133</v>
          </cell>
          <cell r="AB168">
            <v>52661</v>
          </cell>
          <cell r="AC168">
            <v>1.1482767489711934</v>
          </cell>
          <cell r="AD168">
            <v>0</v>
          </cell>
          <cell r="AE168">
            <v>0</v>
          </cell>
          <cell r="AF168">
            <v>0</v>
          </cell>
          <cell r="AG168">
            <v>0</v>
          </cell>
          <cell r="AH168">
            <v>0</v>
          </cell>
          <cell r="AI168">
            <v>0</v>
          </cell>
        </row>
        <row r="169">
          <cell r="B169">
            <v>598319606</v>
          </cell>
          <cell r="C169" t="str">
            <v>Sikeston Urgent Care</v>
          </cell>
          <cell r="D169">
            <v>40179</v>
          </cell>
          <cell r="E169">
            <v>40543</v>
          </cell>
          <cell r="F169" t="str">
            <v>918 S. Kingshighway</v>
          </cell>
          <cell r="G169">
            <v>0</v>
          </cell>
          <cell r="H169" t="str">
            <v>Sikeston</v>
          </cell>
          <cell r="I169" t="str">
            <v>MO</v>
          </cell>
          <cell r="J169">
            <v>63801</v>
          </cell>
          <cell r="K169">
            <v>42020</v>
          </cell>
          <cell r="L169">
            <v>0</v>
          </cell>
          <cell r="M169">
            <v>135</v>
          </cell>
          <cell r="N169">
            <v>0</v>
          </cell>
          <cell r="O169">
            <v>0</v>
          </cell>
          <cell r="P169">
            <v>2688</v>
          </cell>
          <cell r="Q169">
            <v>0</v>
          </cell>
          <cell r="R169">
            <v>4530</v>
          </cell>
          <cell r="S169">
            <v>209019</v>
          </cell>
          <cell r="T169">
            <v>77.760000000000005</v>
          </cell>
          <cell r="U169">
            <v>82.41</v>
          </cell>
          <cell r="V169">
            <v>0</v>
          </cell>
          <cell r="W169">
            <v>77.760000000000005</v>
          </cell>
          <cell r="X169">
            <v>82.41</v>
          </cell>
          <cell r="Y169">
            <v>-4.6499999999999915</v>
          </cell>
          <cell r="Z169">
            <v>4530</v>
          </cell>
          <cell r="AA169">
            <v>-21065</v>
          </cell>
          <cell r="AB169">
            <v>114266</v>
          </cell>
          <cell r="AC169">
            <v>1.0597993827160492</v>
          </cell>
          <cell r="AD169">
            <v>0</v>
          </cell>
          <cell r="AE169">
            <v>0</v>
          </cell>
          <cell r="AF169">
            <v>0</v>
          </cell>
          <cell r="AG169">
            <v>0</v>
          </cell>
          <cell r="AH169">
            <v>0</v>
          </cell>
          <cell r="AI169">
            <v>0</v>
          </cell>
        </row>
        <row r="170">
          <cell r="B170">
            <v>599485307</v>
          </cell>
          <cell r="C170" t="str">
            <v>SJC - Branson</v>
          </cell>
          <cell r="D170">
            <v>39995</v>
          </cell>
          <cell r="E170">
            <v>40359</v>
          </cell>
          <cell r="F170" t="str">
            <v>260 Terrace Road</v>
          </cell>
          <cell r="G170">
            <v>0</v>
          </cell>
          <cell r="H170" t="str">
            <v>Branson</v>
          </cell>
          <cell r="I170" t="str">
            <v>MO</v>
          </cell>
          <cell r="J170">
            <v>65793</v>
          </cell>
          <cell r="K170">
            <v>41898</v>
          </cell>
          <cell r="L170">
            <v>41989</v>
          </cell>
          <cell r="M170">
            <v>12</v>
          </cell>
          <cell r="N170">
            <v>41997</v>
          </cell>
          <cell r="O170" t="str">
            <v>N/A</v>
          </cell>
          <cell r="P170">
            <v>596</v>
          </cell>
          <cell r="Q170">
            <v>5</v>
          </cell>
          <cell r="R170">
            <v>9555</v>
          </cell>
          <cell r="S170">
            <v>46734</v>
          </cell>
          <cell r="T170" t="str">
            <v>$76.84 &amp; $77.76</v>
          </cell>
          <cell r="U170">
            <v>99.84</v>
          </cell>
          <cell r="V170">
            <v>0</v>
          </cell>
          <cell r="W170">
            <v>77.760000000000005</v>
          </cell>
          <cell r="X170">
            <v>99.84</v>
          </cell>
          <cell r="Y170">
            <v>-22.08</v>
          </cell>
          <cell r="Z170">
            <v>9555</v>
          </cell>
          <cell r="AA170">
            <v>-210974</v>
          </cell>
          <cell r="AB170">
            <v>-64504</v>
          </cell>
          <cell r="AC170">
            <v>1.2839506172839505</v>
          </cell>
          <cell r="AD170">
            <v>0</v>
          </cell>
          <cell r="AE170">
            <v>0</v>
          </cell>
          <cell r="AF170">
            <v>0</v>
          </cell>
          <cell r="AG170">
            <v>0</v>
          </cell>
          <cell r="AH170">
            <v>0</v>
          </cell>
          <cell r="AI170">
            <v>0</v>
          </cell>
        </row>
        <row r="171">
          <cell r="B171">
            <v>593362403</v>
          </cell>
          <cell r="C171" t="str">
            <v>SJC - Cuba</v>
          </cell>
          <cell r="D171">
            <v>39995</v>
          </cell>
          <cell r="E171">
            <v>40359</v>
          </cell>
          <cell r="F171" t="str">
            <v>114 Downy Place</v>
          </cell>
          <cell r="G171">
            <v>0</v>
          </cell>
          <cell r="H171" t="str">
            <v>Cuba</v>
          </cell>
          <cell r="I171" t="str">
            <v>MO</v>
          </cell>
          <cell r="J171">
            <v>0</v>
          </cell>
          <cell r="K171">
            <v>41898</v>
          </cell>
          <cell r="L171">
            <v>41989</v>
          </cell>
          <cell r="M171">
            <v>784</v>
          </cell>
          <cell r="N171">
            <v>41997</v>
          </cell>
          <cell r="O171" t="str">
            <v>N/A</v>
          </cell>
          <cell r="P171">
            <v>1812</v>
          </cell>
          <cell r="Q171">
            <v>724</v>
          </cell>
          <cell r="R171">
            <v>127764</v>
          </cell>
          <cell r="S171">
            <v>196153</v>
          </cell>
          <cell r="T171" t="str">
            <v>$76.84 &amp; $77.76</v>
          </cell>
          <cell r="U171">
            <v>90.06</v>
          </cell>
          <cell r="V171">
            <v>0</v>
          </cell>
          <cell r="W171">
            <v>77.760000000000005</v>
          </cell>
          <cell r="X171">
            <v>90.06</v>
          </cell>
          <cell r="Y171">
            <v>-12.299999999999997</v>
          </cell>
          <cell r="Z171">
            <v>127764</v>
          </cell>
          <cell r="AA171">
            <v>-1571497</v>
          </cell>
          <cell r="AB171">
            <v>591219</v>
          </cell>
          <cell r="AC171">
            <v>1.158179012345679</v>
          </cell>
          <cell r="AD171">
            <v>0</v>
          </cell>
          <cell r="AE171">
            <v>0</v>
          </cell>
          <cell r="AF171">
            <v>0</v>
          </cell>
          <cell r="AG171">
            <v>0</v>
          </cell>
          <cell r="AH171">
            <v>0</v>
          </cell>
          <cell r="AI171">
            <v>0</v>
          </cell>
        </row>
        <row r="172">
          <cell r="B172">
            <v>590094504</v>
          </cell>
          <cell r="C172" t="str">
            <v>SJC - Rolla Internal Medicine</v>
          </cell>
          <cell r="D172">
            <v>39995</v>
          </cell>
          <cell r="E172">
            <v>40359</v>
          </cell>
          <cell r="F172" t="str">
            <v>1100 West 10th Street Suite 270</v>
          </cell>
          <cell r="G172">
            <v>0</v>
          </cell>
          <cell r="H172" t="str">
            <v>Rolla</v>
          </cell>
          <cell r="I172" t="str">
            <v>MO</v>
          </cell>
          <cell r="J172">
            <v>0</v>
          </cell>
          <cell r="K172">
            <v>41898</v>
          </cell>
          <cell r="L172">
            <v>41989</v>
          </cell>
          <cell r="M172">
            <v>82</v>
          </cell>
          <cell r="N172">
            <v>41997</v>
          </cell>
          <cell r="O172" t="str">
            <v>N/A</v>
          </cell>
          <cell r="P172">
            <v>309</v>
          </cell>
          <cell r="Q172">
            <v>73</v>
          </cell>
          <cell r="R172">
            <v>127764</v>
          </cell>
          <cell r="S172">
            <v>29474</v>
          </cell>
          <cell r="T172" t="str">
            <v>$76.84 &amp; $77.76</v>
          </cell>
          <cell r="U172">
            <v>90.06</v>
          </cell>
          <cell r="V172">
            <v>0</v>
          </cell>
          <cell r="W172">
            <v>77.760000000000005</v>
          </cell>
          <cell r="X172">
            <v>90.06</v>
          </cell>
          <cell r="Y172">
            <v>-12.299999999999997</v>
          </cell>
          <cell r="Z172">
            <v>127764</v>
          </cell>
          <cell r="AA172">
            <v>-1571497</v>
          </cell>
          <cell r="AB172">
            <v>591219</v>
          </cell>
          <cell r="AC172">
            <v>1.158179012345679</v>
          </cell>
          <cell r="AD172">
            <v>0</v>
          </cell>
          <cell r="AE172">
            <v>0</v>
          </cell>
          <cell r="AF172">
            <v>0</v>
          </cell>
          <cell r="AG172">
            <v>0</v>
          </cell>
          <cell r="AH172">
            <v>0</v>
          </cell>
          <cell r="AI172">
            <v>0</v>
          </cell>
        </row>
        <row r="173">
          <cell r="B173">
            <v>597380708</v>
          </cell>
          <cell r="C173" t="str">
            <v>SJC - Rolla Pediatrics</v>
          </cell>
          <cell r="D173">
            <v>39995</v>
          </cell>
          <cell r="E173">
            <v>40359</v>
          </cell>
          <cell r="F173" t="str">
            <v>1100 West 10th Street, Suite 175</v>
          </cell>
          <cell r="G173">
            <v>0</v>
          </cell>
          <cell r="H173" t="str">
            <v>Rolla</v>
          </cell>
          <cell r="I173" t="str">
            <v>MO</v>
          </cell>
          <cell r="J173">
            <v>0</v>
          </cell>
          <cell r="K173">
            <v>41898</v>
          </cell>
          <cell r="L173">
            <v>41989</v>
          </cell>
          <cell r="M173">
            <v>731</v>
          </cell>
          <cell r="N173">
            <v>41997</v>
          </cell>
          <cell r="O173" t="str">
            <v>N/A</v>
          </cell>
          <cell r="P173">
            <v>2789</v>
          </cell>
          <cell r="Q173">
            <v>5941</v>
          </cell>
          <cell r="R173">
            <v>127764</v>
          </cell>
          <cell r="S173">
            <v>674757</v>
          </cell>
          <cell r="T173" t="str">
            <v>$76.84 &amp; $77.76</v>
          </cell>
          <cell r="U173">
            <v>90.06</v>
          </cell>
          <cell r="V173">
            <v>0</v>
          </cell>
          <cell r="W173">
            <v>77.760000000000005</v>
          </cell>
          <cell r="X173">
            <v>90.06</v>
          </cell>
          <cell r="Y173">
            <v>-12.299999999999997</v>
          </cell>
          <cell r="Z173">
            <v>127764</v>
          </cell>
          <cell r="AA173">
            <v>-1571497</v>
          </cell>
          <cell r="AB173">
            <v>591219</v>
          </cell>
          <cell r="AC173">
            <v>1.158179012345679</v>
          </cell>
          <cell r="AD173">
            <v>0</v>
          </cell>
          <cell r="AE173">
            <v>0</v>
          </cell>
          <cell r="AF173">
            <v>0</v>
          </cell>
          <cell r="AG173">
            <v>0</v>
          </cell>
          <cell r="AH173">
            <v>0</v>
          </cell>
          <cell r="AI173">
            <v>0</v>
          </cell>
        </row>
        <row r="174">
          <cell r="B174">
            <v>595684804</v>
          </cell>
          <cell r="C174" t="str">
            <v>SJC - Rolla Medical Group                 </v>
          </cell>
          <cell r="D174">
            <v>39995</v>
          </cell>
          <cell r="E174">
            <v>40359</v>
          </cell>
          <cell r="F174" t="str">
            <v>1601 North Bishop Ave</v>
          </cell>
          <cell r="G174">
            <v>0</v>
          </cell>
          <cell r="H174" t="str">
            <v>Rolla</v>
          </cell>
          <cell r="I174" t="str">
            <v>MO</v>
          </cell>
          <cell r="J174">
            <v>0</v>
          </cell>
          <cell r="K174">
            <v>41898</v>
          </cell>
          <cell r="L174">
            <v>41989</v>
          </cell>
          <cell r="M174">
            <v>857</v>
          </cell>
          <cell r="N174">
            <v>41997</v>
          </cell>
          <cell r="O174" t="str">
            <v>N/A</v>
          </cell>
          <cell r="P174">
            <v>1690</v>
          </cell>
          <cell r="Q174">
            <v>0</v>
          </cell>
          <cell r="R174">
            <v>127764</v>
          </cell>
          <cell r="S174">
            <v>130717</v>
          </cell>
          <cell r="T174" t="str">
            <v>$76.84 &amp; $77.76</v>
          </cell>
          <cell r="U174">
            <v>90.06</v>
          </cell>
          <cell r="V174">
            <v>0</v>
          </cell>
          <cell r="W174">
            <v>77.760000000000005</v>
          </cell>
          <cell r="X174">
            <v>90.06</v>
          </cell>
          <cell r="Y174">
            <v>-12.299999999999997</v>
          </cell>
          <cell r="Z174">
            <v>127764</v>
          </cell>
          <cell r="AA174">
            <v>-1571497</v>
          </cell>
          <cell r="AB174">
            <v>591219</v>
          </cell>
          <cell r="AC174">
            <v>1.158179012345679</v>
          </cell>
          <cell r="AD174">
            <v>0</v>
          </cell>
          <cell r="AE174">
            <v>0</v>
          </cell>
          <cell r="AF174">
            <v>0</v>
          </cell>
          <cell r="AG174">
            <v>0</v>
          </cell>
          <cell r="AH174">
            <v>0</v>
          </cell>
          <cell r="AI174">
            <v>0</v>
          </cell>
        </row>
        <row r="175">
          <cell r="B175">
            <v>593362908</v>
          </cell>
          <cell r="C175" t="str">
            <v>SJC - Salem</v>
          </cell>
          <cell r="D175">
            <v>39995</v>
          </cell>
          <cell r="E175">
            <v>40359</v>
          </cell>
          <cell r="F175" t="str">
            <v>404 Rolla Road</v>
          </cell>
          <cell r="G175">
            <v>0</v>
          </cell>
          <cell r="H175" t="str">
            <v>Salem</v>
          </cell>
          <cell r="I175" t="str">
            <v>MO</v>
          </cell>
          <cell r="J175">
            <v>0</v>
          </cell>
          <cell r="K175">
            <v>41898</v>
          </cell>
          <cell r="L175">
            <v>41989</v>
          </cell>
          <cell r="M175">
            <v>1948</v>
          </cell>
          <cell r="N175">
            <v>41997</v>
          </cell>
          <cell r="O175" t="str">
            <v>N/A</v>
          </cell>
          <cell r="P175">
            <v>4314</v>
          </cell>
          <cell r="Q175">
            <v>88</v>
          </cell>
          <cell r="R175">
            <v>127764</v>
          </cell>
          <cell r="S175">
            <v>340264</v>
          </cell>
          <cell r="T175" t="str">
            <v>$76.84 &amp; $77.76</v>
          </cell>
          <cell r="U175">
            <v>90.06</v>
          </cell>
          <cell r="V175">
            <v>0</v>
          </cell>
          <cell r="W175">
            <v>77.760000000000005</v>
          </cell>
          <cell r="X175">
            <v>90.06</v>
          </cell>
          <cell r="Y175">
            <v>-12.299999999999997</v>
          </cell>
          <cell r="Z175">
            <v>127764</v>
          </cell>
          <cell r="AA175">
            <v>-1571497</v>
          </cell>
          <cell r="AB175">
            <v>591219</v>
          </cell>
          <cell r="AC175">
            <v>1.158179012345679</v>
          </cell>
          <cell r="AD175">
            <v>0</v>
          </cell>
          <cell r="AE175">
            <v>0</v>
          </cell>
          <cell r="AF175">
            <v>0</v>
          </cell>
          <cell r="AG175">
            <v>0</v>
          </cell>
          <cell r="AH175">
            <v>0</v>
          </cell>
          <cell r="AI175">
            <v>0</v>
          </cell>
        </row>
        <row r="176">
          <cell r="B176">
            <v>593363005</v>
          </cell>
          <cell r="C176" t="str">
            <v>SJC - St. Robert</v>
          </cell>
          <cell r="D176">
            <v>0</v>
          </cell>
          <cell r="E176">
            <v>0</v>
          </cell>
          <cell r="F176" t="str">
            <v>P.O. Box 914 6-9 City Route 66</v>
          </cell>
          <cell r="G176">
            <v>0</v>
          </cell>
          <cell r="H176" t="str">
            <v>St. Robert</v>
          </cell>
          <cell r="I176" t="str">
            <v>MO</v>
          </cell>
          <cell r="J176">
            <v>0</v>
          </cell>
          <cell r="K176">
            <v>41898</v>
          </cell>
          <cell r="L176">
            <v>41989</v>
          </cell>
          <cell r="M176">
            <v>43</v>
          </cell>
          <cell r="N176">
            <v>41997</v>
          </cell>
          <cell r="O176" t="str">
            <v>N/A</v>
          </cell>
          <cell r="P176">
            <v>2260</v>
          </cell>
          <cell r="Q176">
            <v>5457</v>
          </cell>
          <cell r="R176">
            <v>127764</v>
          </cell>
          <cell r="S176">
            <v>596467</v>
          </cell>
          <cell r="T176" t="str">
            <v>$76.84 &amp; $77.76</v>
          </cell>
          <cell r="U176">
            <v>90.06</v>
          </cell>
          <cell r="V176">
            <v>0</v>
          </cell>
          <cell r="W176">
            <v>77.760000000000005</v>
          </cell>
          <cell r="X176">
            <v>90.06</v>
          </cell>
          <cell r="Y176">
            <v>-12.299999999999997</v>
          </cell>
          <cell r="Z176">
            <v>127764</v>
          </cell>
          <cell r="AA176">
            <v>-1571497</v>
          </cell>
          <cell r="AB176">
            <v>591219</v>
          </cell>
          <cell r="AC176">
            <v>1.158179012345679</v>
          </cell>
          <cell r="AD176">
            <v>0</v>
          </cell>
          <cell r="AE176">
            <v>0</v>
          </cell>
          <cell r="AF176">
            <v>0</v>
          </cell>
          <cell r="AG176">
            <v>0</v>
          </cell>
          <cell r="AH176">
            <v>0</v>
          </cell>
          <cell r="AI176">
            <v>0</v>
          </cell>
        </row>
        <row r="177">
          <cell r="B177">
            <v>598171700</v>
          </cell>
          <cell r="C177" t="str">
            <v>SJC - Steelville</v>
          </cell>
          <cell r="D177">
            <v>0</v>
          </cell>
          <cell r="E177">
            <v>0</v>
          </cell>
          <cell r="F177">
            <v>0</v>
          </cell>
          <cell r="G177">
            <v>0</v>
          </cell>
          <cell r="H177">
            <v>0</v>
          </cell>
          <cell r="I177">
            <v>0</v>
          </cell>
          <cell r="J177">
            <v>0</v>
          </cell>
          <cell r="K177">
            <v>41898</v>
          </cell>
          <cell r="L177">
            <v>41989</v>
          </cell>
          <cell r="M177">
            <v>1528</v>
          </cell>
          <cell r="N177">
            <v>41997</v>
          </cell>
          <cell r="O177" t="str">
            <v>N/A</v>
          </cell>
          <cell r="P177">
            <v>3200</v>
          </cell>
          <cell r="Q177">
            <v>116</v>
          </cell>
          <cell r="R177">
            <v>127764</v>
          </cell>
          <cell r="S177">
            <v>256409</v>
          </cell>
          <cell r="T177" t="str">
            <v>$76.84 &amp; $77.76</v>
          </cell>
          <cell r="U177">
            <v>90.06</v>
          </cell>
          <cell r="V177">
            <v>0</v>
          </cell>
          <cell r="W177">
            <v>77.760000000000005</v>
          </cell>
          <cell r="X177">
            <v>90.06</v>
          </cell>
          <cell r="Y177">
            <v>-12.299999999999997</v>
          </cell>
          <cell r="Z177">
            <v>127764</v>
          </cell>
          <cell r="AA177">
            <v>-1571497</v>
          </cell>
          <cell r="AB177">
            <v>591219</v>
          </cell>
          <cell r="AC177">
            <v>1.158179012345679</v>
          </cell>
          <cell r="AD177">
            <v>0</v>
          </cell>
          <cell r="AE177">
            <v>0</v>
          </cell>
          <cell r="AF177">
            <v>0</v>
          </cell>
          <cell r="AG177">
            <v>0</v>
          </cell>
          <cell r="AH177">
            <v>0</v>
          </cell>
          <cell r="AI177">
            <v>0</v>
          </cell>
        </row>
        <row r="178">
          <cell r="B178">
            <v>597148808</v>
          </cell>
          <cell r="C178" t="str">
            <v>SJC - Willow Springs</v>
          </cell>
          <cell r="D178">
            <v>39995</v>
          </cell>
          <cell r="E178">
            <v>40359</v>
          </cell>
          <cell r="F178" t="str">
            <v xml:space="preserve">12102 E. Main </v>
          </cell>
          <cell r="G178">
            <v>0</v>
          </cell>
          <cell r="H178" t="str">
            <v>Willow Springs</v>
          </cell>
          <cell r="I178" t="str">
            <v>MO</v>
          </cell>
          <cell r="J178">
            <v>65793</v>
          </cell>
          <cell r="K178">
            <v>41898</v>
          </cell>
          <cell r="L178">
            <v>41989</v>
          </cell>
          <cell r="M178">
            <v>14</v>
          </cell>
          <cell r="N178">
            <v>41997</v>
          </cell>
          <cell r="O178" t="str">
            <v>N/A</v>
          </cell>
          <cell r="P178">
            <v>1745</v>
          </cell>
          <cell r="Q178">
            <v>0</v>
          </cell>
          <cell r="R178">
            <v>9555</v>
          </cell>
          <cell r="S178">
            <v>134942</v>
          </cell>
          <cell r="T178" t="str">
            <v>$76.84 &amp; $77.76</v>
          </cell>
          <cell r="U178">
            <v>99.84</v>
          </cell>
          <cell r="V178">
            <v>0</v>
          </cell>
          <cell r="W178">
            <v>77.760000000000005</v>
          </cell>
          <cell r="X178">
            <v>99.84</v>
          </cell>
          <cell r="Y178">
            <v>-22.08</v>
          </cell>
          <cell r="Z178">
            <v>9555</v>
          </cell>
          <cell r="AA178">
            <v>-210974</v>
          </cell>
          <cell r="AB178">
            <v>-64504</v>
          </cell>
          <cell r="AC178">
            <v>1.2839506172839505</v>
          </cell>
          <cell r="AD178">
            <v>0</v>
          </cell>
          <cell r="AE178">
            <v>0</v>
          </cell>
          <cell r="AF178">
            <v>0</v>
          </cell>
          <cell r="AG178">
            <v>0</v>
          </cell>
          <cell r="AH178">
            <v>0</v>
          </cell>
          <cell r="AI178">
            <v>0</v>
          </cell>
        </row>
        <row r="179">
          <cell r="B179">
            <v>596035105</v>
          </cell>
          <cell r="C179" t="str">
            <v>SJC-St James                            </v>
          </cell>
          <cell r="D179">
            <v>0</v>
          </cell>
          <cell r="E179">
            <v>0</v>
          </cell>
          <cell r="F179" t="str">
            <v>107 West Eldon Street</v>
          </cell>
          <cell r="G179">
            <v>0</v>
          </cell>
          <cell r="H179" t="str">
            <v>St James</v>
          </cell>
          <cell r="I179" t="str">
            <v>MO</v>
          </cell>
          <cell r="J179">
            <v>0</v>
          </cell>
          <cell r="K179">
            <v>41898</v>
          </cell>
          <cell r="L179">
            <v>41989</v>
          </cell>
          <cell r="M179">
            <v>274</v>
          </cell>
          <cell r="N179">
            <v>41997</v>
          </cell>
          <cell r="O179" t="str">
            <v>N/A</v>
          </cell>
          <cell r="P179">
            <v>498</v>
          </cell>
          <cell r="Q179">
            <v>1392</v>
          </cell>
          <cell r="R179">
            <v>127764</v>
          </cell>
          <cell r="S179">
            <v>146077</v>
          </cell>
          <cell r="T179" t="str">
            <v>$76.84 &amp; $77.76</v>
          </cell>
          <cell r="U179">
            <v>90.06</v>
          </cell>
          <cell r="V179">
            <v>0</v>
          </cell>
          <cell r="W179">
            <v>77.760000000000005</v>
          </cell>
          <cell r="X179">
            <v>90.06</v>
          </cell>
          <cell r="Y179">
            <v>-12.299999999999997</v>
          </cell>
          <cell r="Z179">
            <v>127764</v>
          </cell>
          <cell r="AA179">
            <v>-1571497</v>
          </cell>
          <cell r="AB179">
            <v>591219</v>
          </cell>
          <cell r="AC179">
            <v>1.158179012345679</v>
          </cell>
          <cell r="AD179">
            <v>0</v>
          </cell>
          <cell r="AE179">
            <v>0</v>
          </cell>
          <cell r="AF179">
            <v>0</v>
          </cell>
          <cell r="AG179">
            <v>0</v>
          </cell>
          <cell r="AH179">
            <v>0</v>
          </cell>
          <cell r="AI179">
            <v>0</v>
          </cell>
        </row>
        <row r="180">
          <cell r="B180">
            <v>596813808</v>
          </cell>
          <cell r="C180" t="str">
            <v>Southwest City Community Clinic</v>
          </cell>
          <cell r="D180">
            <v>40179</v>
          </cell>
          <cell r="E180">
            <v>40543</v>
          </cell>
          <cell r="F180">
            <v>0</v>
          </cell>
          <cell r="G180">
            <v>0</v>
          </cell>
          <cell r="H180">
            <v>0</v>
          </cell>
          <cell r="I180">
            <v>0</v>
          </cell>
          <cell r="J180">
            <v>0</v>
          </cell>
          <cell r="K180">
            <v>41172</v>
          </cell>
          <cell r="L180">
            <v>41184</v>
          </cell>
          <cell r="M180">
            <v>112</v>
          </cell>
          <cell r="N180">
            <v>41194</v>
          </cell>
          <cell r="O180" t="str">
            <v>N/A</v>
          </cell>
          <cell r="P180">
            <v>1522</v>
          </cell>
          <cell r="Q180">
            <v>0</v>
          </cell>
          <cell r="R180">
            <v>18431</v>
          </cell>
          <cell r="S180">
            <v>118351</v>
          </cell>
          <cell r="T180">
            <v>77.760000000000005</v>
          </cell>
          <cell r="U180">
            <v>92.24</v>
          </cell>
          <cell r="V180">
            <v>0</v>
          </cell>
          <cell r="W180">
            <v>77.760000000000005</v>
          </cell>
          <cell r="X180">
            <v>92.24</v>
          </cell>
          <cell r="Y180">
            <v>-14.47999999999999</v>
          </cell>
          <cell r="Z180">
            <v>18431</v>
          </cell>
          <cell r="AA180">
            <v>-266881</v>
          </cell>
          <cell r="AB180">
            <v>-68988</v>
          </cell>
          <cell r="AC180">
            <v>1.1862139917695471</v>
          </cell>
          <cell r="AD180">
            <v>0</v>
          </cell>
          <cell r="AE180">
            <v>0</v>
          </cell>
          <cell r="AF180">
            <v>0</v>
          </cell>
          <cell r="AG180">
            <v>0</v>
          </cell>
          <cell r="AH180">
            <v>0</v>
          </cell>
          <cell r="AI180">
            <v>0</v>
          </cell>
        </row>
        <row r="181">
          <cell r="B181">
            <v>593917701</v>
          </cell>
          <cell r="C181" t="str">
            <v>Sparta Health Clinic</v>
          </cell>
          <cell r="D181">
            <v>40026</v>
          </cell>
          <cell r="E181">
            <v>40390</v>
          </cell>
          <cell r="F181" t="str">
            <v>P.O. Box 449, 515 Hugh Avenue</v>
          </cell>
          <cell r="G181">
            <v>0</v>
          </cell>
          <cell r="H181" t="str">
            <v>Sparta</v>
          </cell>
          <cell r="I181" t="str">
            <v>MO</v>
          </cell>
          <cell r="J181">
            <v>65753</v>
          </cell>
          <cell r="K181">
            <v>41336</v>
          </cell>
          <cell r="L181">
            <v>41376</v>
          </cell>
          <cell r="M181">
            <v>1637</v>
          </cell>
          <cell r="N181">
            <v>41379</v>
          </cell>
          <cell r="O181" t="str">
            <v>N/A</v>
          </cell>
          <cell r="P181">
            <v>3015</v>
          </cell>
          <cell r="Q181">
            <v>0</v>
          </cell>
          <cell r="R181">
            <v>6927</v>
          </cell>
          <cell r="S181">
            <v>233309</v>
          </cell>
          <cell r="T181" t="str">
            <v>$76.84 &amp; $77.76</v>
          </cell>
          <cell r="U181">
            <v>78.61</v>
          </cell>
          <cell r="V181">
            <v>0</v>
          </cell>
          <cell r="W181">
            <v>77.760000000000005</v>
          </cell>
          <cell r="X181">
            <v>78.31</v>
          </cell>
          <cell r="Y181">
            <v>-0.54999999999999716</v>
          </cell>
          <cell r="Z181">
            <v>6927</v>
          </cell>
          <cell r="AA181">
            <v>-3810</v>
          </cell>
          <cell r="AB181">
            <v>-1064</v>
          </cell>
          <cell r="AC181">
            <v>1.0070730452674896</v>
          </cell>
          <cell r="AD181">
            <v>0</v>
          </cell>
          <cell r="AE181">
            <v>0</v>
          </cell>
          <cell r="AF181">
            <v>0</v>
          </cell>
          <cell r="AG181">
            <v>0</v>
          </cell>
          <cell r="AH181">
            <v>0</v>
          </cell>
          <cell r="AI181">
            <v>0</v>
          </cell>
        </row>
        <row r="182">
          <cell r="B182">
            <v>595813908</v>
          </cell>
          <cell r="C182" t="str">
            <v>St Johns Buffalo Medical Center</v>
          </cell>
          <cell r="D182">
            <v>39995</v>
          </cell>
          <cell r="E182">
            <v>40359</v>
          </cell>
          <cell r="F182" t="str">
            <v>118 E. Dallas</v>
          </cell>
          <cell r="G182">
            <v>0</v>
          </cell>
          <cell r="H182" t="str">
            <v>Buffalo</v>
          </cell>
          <cell r="I182" t="str">
            <v>MO</v>
          </cell>
          <cell r="J182">
            <v>65622</v>
          </cell>
          <cell r="K182">
            <v>41898</v>
          </cell>
          <cell r="L182">
            <v>41989</v>
          </cell>
          <cell r="M182">
            <v>303</v>
          </cell>
          <cell r="N182">
            <v>41997</v>
          </cell>
          <cell r="O182" t="str">
            <v>N/A</v>
          </cell>
          <cell r="P182">
            <v>1993</v>
          </cell>
          <cell r="Q182">
            <v>68</v>
          </cell>
          <cell r="R182">
            <v>152411</v>
          </cell>
          <cell r="S182">
            <v>159250</v>
          </cell>
          <cell r="T182" t="str">
            <v>$76.84 &amp; $77.76</v>
          </cell>
          <cell r="U182">
            <v>104.46</v>
          </cell>
          <cell r="V182">
            <v>0</v>
          </cell>
          <cell r="W182">
            <v>77.760000000000005</v>
          </cell>
          <cell r="X182">
            <v>104.46</v>
          </cell>
          <cell r="Y182">
            <v>-26.699999999999989</v>
          </cell>
          <cell r="Z182">
            <v>152411</v>
          </cell>
          <cell r="AA182">
            <v>-4069374</v>
          </cell>
          <cell r="AB182">
            <v>81023</v>
          </cell>
          <cell r="AC182">
            <v>1.3433641975308641</v>
          </cell>
          <cell r="AD182">
            <v>0</v>
          </cell>
          <cell r="AE182">
            <v>0</v>
          </cell>
          <cell r="AF182">
            <v>0</v>
          </cell>
          <cell r="AG182">
            <v>0</v>
          </cell>
          <cell r="AH182">
            <v>0</v>
          </cell>
          <cell r="AI182">
            <v>0</v>
          </cell>
        </row>
        <row r="183">
          <cell r="B183">
            <v>595813809</v>
          </cell>
          <cell r="C183" t="str">
            <v>St Johns Summersville Medical Center</v>
          </cell>
          <cell r="D183">
            <v>39995</v>
          </cell>
          <cell r="E183">
            <v>40359</v>
          </cell>
          <cell r="F183" t="str">
            <v>14 Rogers Avenue</v>
          </cell>
          <cell r="G183">
            <v>0</v>
          </cell>
          <cell r="H183" t="str">
            <v>Summersville</v>
          </cell>
          <cell r="I183" t="str">
            <v>MO</v>
          </cell>
          <cell r="J183">
            <v>65571</v>
          </cell>
          <cell r="K183">
            <v>41897</v>
          </cell>
          <cell r="L183">
            <v>41989</v>
          </cell>
          <cell r="M183">
            <v>102</v>
          </cell>
          <cell r="N183">
            <v>41997</v>
          </cell>
          <cell r="O183" t="str">
            <v>N/A</v>
          </cell>
          <cell r="P183">
            <v>644</v>
          </cell>
          <cell r="Q183">
            <v>0</v>
          </cell>
          <cell r="R183">
            <v>21170</v>
          </cell>
          <cell r="S183">
            <v>49759</v>
          </cell>
          <cell r="T183" t="str">
            <v>$76.84 &amp; $77.76</v>
          </cell>
          <cell r="U183">
            <v>96.93</v>
          </cell>
          <cell r="V183">
            <v>0</v>
          </cell>
          <cell r="W183">
            <v>77.760000000000005</v>
          </cell>
          <cell r="X183">
            <v>96.93</v>
          </cell>
          <cell r="Y183">
            <v>-19.170000000000002</v>
          </cell>
          <cell r="Z183">
            <v>21170</v>
          </cell>
          <cell r="AA183">
            <v>-405829</v>
          </cell>
          <cell r="AB183">
            <v>6877</v>
          </cell>
          <cell r="AC183">
            <v>1.2465277777777777</v>
          </cell>
          <cell r="AD183">
            <v>0</v>
          </cell>
          <cell r="AE183">
            <v>0</v>
          </cell>
          <cell r="AF183">
            <v>0</v>
          </cell>
          <cell r="AG183">
            <v>0</v>
          </cell>
          <cell r="AH183">
            <v>0</v>
          </cell>
          <cell r="AI183">
            <v>0</v>
          </cell>
        </row>
        <row r="184">
          <cell r="B184">
            <v>595979907</v>
          </cell>
          <cell r="C184" t="str">
            <v>St. John Clinic of Lebanon Agape Family Practice</v>
          </cell>
          <cell r="D184">
            <v>39995</v>
          </cell>
          <cell r="E184">
            <v>40359</v>
          </cell>
          <cell r="F184" t="str">
            <v>331 Hospital Drive, Suite C</v>
          </cell>
          <cell r="G184">
            <v>0</v>
          </cell>
          <cell r="H184" t="str">
            <v>Lebanon</v>
          </cell>
          <cell r="I184" t="str">
            <v>MO</v>
          </cell>
          <cell r="J184">
            <v>65536</v>
          </cell>
          <cell r="K184">
            <v>41898</v>
          </cell>
          <cell r="L184">
            <v>41989</v>
          </cell>
          <cell r="M184">
            <v>587</v>
          </cell>
          <cell r="N184">
            <v>41997</v>
          </cell>
          <cell r="O184" t="str">
            <v>N/A</v>
          </cell>
          <cell r="P184">
            <v>1300</v>
          </cell>
          <cell r="Q184">
            <v>1453</v>
          </cell>
          <cell r="R184">
            <v>152411</v>
          </cell>
          <cell r="S184">
            <v>212700</v>
          </cell>
          <cell r="T184" t="str">
            <v>$76.84 &amp; $77.76</v>
          </cell>
          <cell r="U184">
            <v>104.46</v>
          </cell>
          <cell r="V184">
            <v>0</v>
          </cell>
          <cell r="W184">
            <v>77.760000000000005</v>
          </cell>
          <cell r="X184">
            <v>104.46</v>
          </cell>
          <cell r="Y184">
            <v>-26.699999999999989</v>
          </cell>
          <cell r="Z184">
            <v>152411</v>
          </cell>
          <cell r="AA184">
            <v>-4069374</v>
          </cell>
          <cell r="AB184">
            <v>81023</v>
          </cell>
          <cell r="AC184">
            <v>1.3433641975308641</v>
          </cell>
          <cell r="AD184">
            <v>0</v>
          </cell>
          <cell r="AE184">
            <v>0</v>
          </cell>
          <cell r="AF184">
            <v>0</v>
          </cell>
          <cell r="AG184">
            <v>0</v>
          </cell>
          <cell r="AH184">
            <v>0</v>
          </cell>
          <cell r="AI184">
            <v>0</v>
          </cell>
        </row>
        <row r="185">
          <cell r="B185">
            <v>593695505</v>
          </cell>
          <cell r="C185" t="str">
            <v>Steele Family Rural Health Clinic</v>
          </cell>
          <cell r="D185">
            <v>40179</v>
          </cell>
          <cell r="E185">
            <v>40543</v>
          </cell>
          <cell r="F185" t="str">
            <v>216 West Main Street</v>
          </cell>
          <cell r="G185">
            <v>0</v>
          </cell>
          <cell r="H185" t="str">
            <v>Steele</v>
          </cell>
          <cell r="I185" t="str">
            <v>MO</v>
          </cell>
          <cell r="J185">
            <v>63877</v>
          </cell>
          <cell r="K185">
            <v>42040</v>
          </cell>
          <cell r="L185">
            <v>0</v>
          </cell>
          <cell r="M185">
            <v>193</v>
          </cell>
          <cell r="N185">
            <v>0</v>
          </cell>
          <cell r="O185" t="str">
            <v>N/A</v>
          </cell>
          <cell r="P185">
            <v>3200</v>
          </cell>
          <cell r="Q185">
            <v>0</v>
          </cell>
          <cell r="R185">
            <v>3200</v>
          </cell>
          <cell r="S185">
            <v>248832</v>
          </cell>
          <cell r="T185" t="str">
            <v>$76.84 &amp; $77.76</v>
          </cell>
          <cell r="U185">
            <v>99.94</v>
          </cell>
          <cell r="V185">
            <v>0</v>
          </cell>
          <cell r="W185">
            <v>77.760000000000005</v>
          </cell>
          <cell r="X185">
            <v>99.94</v>
          </cell>
          <cell r="Y185">
            <v>-22.179999999999993</v>
          </cell>
          <cell r="Z185">
            <v>14814</v>
          </cell>
          <cell r="AA185">
            <v>-328575</v>
          </cell>
          <cell r="AB185">
            <v>263987</v>
          </cell>
          <cell r="AC185">
            <v>1.2852366255144032</v>
          </cell>
          <cell r="AD185" t="str">
            <v>X</v>
          </cell>
          <cell r="AE185">
            <v>0</v>
          </cell>
          <cell r="AF185">
            <v>0</v>
          </cell>
          <cell r="AG185">
            <v>0</v>
          </cell>
          <cell r="AH185">
            <v>0</v>
          </cell>
          <cell r="AI185">
            <v>0</v>
          </cell>
          <cell r="AJ185">
            <v>0</v>
          </cell>
          <cell r="AK185">
            <v>0</v>
          </cell>
          <cell r="AL185">
            <v>0</v>
          </cell>
        </row>
        <row r="186">
          <cell r="B186">
            <v>598962207</v>
          </cell>
          <cell r="C186" t="str">
            <v>Steven E.Newbold, M.D.</v>
          </cell>
          <cell r="D186">
            <v>40087</v>
          </cell>
          <cell r="E186">
            <v>40451</v>
          </cell>
          <cell r="F186" t="str">
            <v>307 West Benton</v>
          </cell>
          <cell r="G186">
            <v>0</v>
          </cell>
          <cell r="H186" t="str">
            <v>Monett</v>
          </cell>
          <cell r="I186" t="str">
            <v>MO</v>
          </cell>
          <cell r="J186">
            <v>65708</v>
          </cell>
          <cell r="K186">
            <v>41436</v>
          </cell>
          <cell r="L186">
            <v>41478</v>
          </cell>
          <cell r="M186">
            <v>643</v>
          </cell>
          <cell r="N186">
            <v>41502</v>
          </cell>
          <cell r="O186" t="str">
            <v>N/A</v>
          </cell>
          <cell r="P186">
            <v>2034</v>
          </cell>
          <cell r="Q186">
            <v>0</v>
          </cell>
          <cell r="R186">
            <v>9877</v>
          </cell>
          <cell r="S186">
            <v>157717</v>
          </cell>
          <cell r="T186" t="str">
            <v>$76.84 &amp; $77.76</v>
          </cell>
          <cell r="U186">
            <v>116.12</v>
          </cell>
          <cell r="V186">
            <v>0</v>
          </cell>
          <cell r="W186">
            <v>77.760000000000005</v>
          </cell>
          <cell r="X186">
            <v>116.12</v>
          </cell>
          <cell r="Y186">
            <v>-38.36</v>
          </cell>
          <cell r="Z186">
            <v>9877</v>
          </cell>
          <cell r="AA186">
            <v>-378882</v>
          </cell>
          <cell r="AB186">
            <v>160781</v>
          </cell>
          <cell r="AC186">
            <v>1.493312757201646</v>
          </cell>
          <cell r="AD186">
            <v>0</v>
          </cell>
          <cell r="AE186">
            <v>0</v>
          </cell>
          <cell r="AF186">
            <v>0</v>
          </cell>
          <cell r="AG186">
            <v>0</v>
          </cell>
          <cell r="AH186">
            <v>0</v>
          </cell>
          <cell r="AI186">
            <v>0</v>
          </cell>
        </row>
        <row r="187">
          <cell r="B187">
            <v>597932607</v>
          </cell>
          <cell r="C187" t="str">
            <v>SW Mo Family Health Care - Houston</v>
          </cell>
          <cell r="D187">
            <v>39995</v>
          </cell>
          <cell r="E187">
            <v>40359</v>
          </cell>
          <cell r="F187" t="str">
            <v>1422 S. Sam Houston Blvd.</v>
          </cell>
          <cell r="G187">
            <v>0</v>
          </cell>
          <cell r="H187" t="str">
            <v>Houston</v>
          </cell>
          <cell r="I187" t="str">
            <v>MO</v>
          </cell>
          <cell r="J187">
            <v>65483</v>
          </cell>
          <cell r="K187">
            <v>41897</v>
          </cell>
          <cell r="L187">
            <v>41989</v>
          </cell>
          <cell r="M187">
            <v>1884</v>
          </cell>
          <cell r="N187">
            <v>41997</v>
          </cell>
          <cell r="O187" t="str">
            <v>N/A</v>
          </cell>
          <cell r="P187">
            <v>4743</v>
          </cell>
          <cell r="Q187">
            <v>60</v>
          </cell>
          <cell r="R187">
            <v>24919</v>
          </cell>
          <cell r="S187">
            <v>370974</v>
          </cell>
          <cell r="T187" t="str">
            <v>$76.84 &amp; $77.76</v>
          </cell>
          <cell r="U187">
            <v>110.74</v>
          </cell>
          <cell r="V187">
            <v>0</v>
          </cell>
          <cell r="W187">
            <v>77.760000000000005</v>
          </cell>
          <cell r="X187">
            <v>110.74</v>
          </cell>
          <cell r="Y187">
            <v>-32.97999999999999</v>
          </cell>
          <cell r="Z187">
            <v>24919</v>
          </cell>
          <cell r="AA187">
            <v>-821829</v>
          </cell>
          <cell r="AB187">
            <v>93214</v>
          </cell>
          <cell r="AC187">
            <v>1.424125514403292</v>
          </cell>
          <cell r="AD187">
            <v>0</v>
          </cell>
          <cell r="AE187">
            <v>0</v>
          </cell>
          <cell r="AF187">
            <v>0</v>
          </cell>
          <cell r="AG187">
            <v>0</v>
          </cell>
          <cell r="AH187">
            <v>0</v>
          </cell>
          <cell r="AI187">
            <v>0</v>
          </cell>
        </row>
        <row r="188">
          <cell r="B188">
            <v>593909203</v>
          </cell>
          <cell r="C188" t="str">
            <v>Tammy Hart, MD, PC</v>
          </cell>
          <cell r="D188">
            <v>40179</v>
          </cell>
          <cell r="E188">
            <v>40543</v>
          </cell>
          <cell r="F188" t="str">
            <v>400 North Fullerton</v>
          </cell>
          <cell r="G188">
            <v>0</v>
          </cell>
          <cell r="H188" t="str">
            <v>Princeton</v>
          </cell>
          <cell r="I188" t="str">
            <v>MO</v>
          </cell>
          <cell r="J188">
            <v>64673</v>
          </cell>
          <cell r="K188">
            <v>41850</v>
          </cell>
          <cell r="L188">
            <v>41862</v>
          </cell>
          <cell r="M188">
            <v>6904</v>
          </cell>
          <cell r="N188">
            <v>41873</v>
          </cell>
          <cell r="O188" t="str">
            <v>N/A</v>
          </cell>
          <cell r="P188">
            <v>520</v>
          </cell>
          <cell r="Q188">
            <v>0</v>
          </cell>
          <cell r="R188">
            <v>6401</v>
          </cell>
          <cell r="S188">
            <v>40061</v>
          </cell>
          <cell r="T188">
            <v>77.040000000000006</v>
          </cell>
          <cell r="U188">
            <v>77.040000000000006</v>
          </cell>
          <cell r="V188">
            <v>0</v>
          </cell>
          <cell r="W188">
            <v>77.760000000000005</v>
          </cell>
          <cell r="X188">
            <v>77.040000000000006</v>
          </cell>
          <cell r="Y188">
            <v>0.71999999999999886</v>
          </cell>
          <cell r="Z188">
            <v>6401</v>
          </cell>
          <cell r="AA188">
            <v>4609</v>
          </cell>
          <cell r="AB188">
            <v>-22122</v>
          </cell>
          <cell r="AC188">
            <v>0.99074074074074081</v>
          </cell>
          <cell r="AD188">
            <v>0</v>
          </cell>
          <cell r="AE188">
            <v>0</v>
          </cell>
          <cell r="AF188">
            <v>0</v>
          </cell>
          <cell r="AG188">
            <v>0</v>
          </cell>
          <cell r="AH188">
            <v>0</v>
          </cell>
          <cell r="AI188">
            <v>0</v>
          </cell>
        </row>
        <row r="189">
          <cell r="B189">
            <v>596126300</v>
          </cell>
          <cell r="C189" t="str">
            <v>Tinsley Medical Clinic</v>
          </cell>
          <cell r="D189">
            <v>40179</v>
          </cell>
          <cell r="E189">
            <v>40543</v>
          </cell>
          <cell r="F189">
            <v>0</v>
          </cell>
          <cell r="G189">
            <v>0</v>
          </cell>
          <cell r="H189">
            <v>0</v>
          </cell>
          <cell r="I189">
            <v>0</v>
          </cell>
          <cell r="J189">
            <v>0</v>
          </cell>
          <cell r="K189">
            <v>42039</v>
          </cell>
          <cell r="L189">
            <v>42048</v>
          </cell>
          <cell r="M189">
            <v>0</v>
          </cell>
          <cell r="N189">
            <v>42048</v>
          </cell>
          <cell r="O189" t="str">
            <v>N/A</v>
          </cell>
          <cell r="P189">
            <v>1468</v>
          </cell>
          <cell r="Q189">
            <v>0</v>
          </cell>
          <cell r="R189">
            <v>8667</v>
          </cell>
          <cell r="S189">
            <v>112801</v>
          </cell>
          <cell r="T189">
            <v>76.84</v>
          </cell>
          <cell r="U189">
            <v>90.22</v>
          </cell>
          <cell r="V189">
            <v>0</v>
          </cell>
          <cell r="W189">
            <v>77.760000000000005</v>
          </cell>
          <cell r="X189">
            <v>90.22</v>
          </cell>
          <cell r="Y189">
            <v>-12.459999999999994</v>
          </cell>
          <cell r="Z189">
            <v>8667</v>
          </cell>
          <cell r="AA189">
            <v>-107991</v>
          </cell>
          <cell r="AB189">
            <v>-35693</v>
          </cell>
          <cell r="AC189">
            <v>1.1602366255144032</v>
          </cell>
          <cell r="AD189">
            <v>0</v>
          </cell>
          <cell r="AE189">
            <v>0</v>
          </cell>
          <cell r="AF189">
            <v>0</v>
          </cell>
          <cell r="AG189">
            <v>0</v>
          </cell>
          <cell r="AH189">
            <v>0</v>
          </cell>
          <cell r="AI189">
            <v>0</v>
          </cell>
        </row>
        <row r="190">
          <cell r="B190">
            <v>598649408</v>
          </cell>
          <cell r="C190" t="str">
            <v>Valley Medical Clinic</v>
          </cell>
          <cell r="D190">
            <v>40179</v>
          </cell>
          <cell r="E190">
            <v>40543</v>
          </cell>
          <cell r="F190" t="str">
            <v>308 S. Harris</v>
          </cell>
          <cell r="G190">
            <v>0</v>
          </cell>
          <cell r="H190" t="str">
            <v>Willow Springs</v>
          </cell>
          <cell r="I190" t="str">
            <v>MO</v>
          </cell>
          <cell r="J190">
            <v>65793</v>
          </cell>
          <cell r="K190">
            <v>42027</v>
          </cell>
          <cell r="L190">
            <v>42038</v>
          </cell>
          <cell r="M190">
            <v>2250</v>
          </cell>
          <cell r="N190">
            <v>42044</v>
          </cell>
          <cell r="O190" t="str">
            <v>N/A</v>
          </cell>
          <cell r="P190">
            <v>1127</v>
          </cell>
          <cell r="Q190">
            <v>0</v>
          </cell>
          <cell r="R190">
            <v>3796</v>
          </cell>
          <cell r="S190">
            <v>85637</v>
          </cell>
          <cell r="T190" t="str">
            <v>$75.88 &amp; $76.15</v>
          </cell>
          <cell r="U190">
            <v>79.62</v>
          </cell>
          <cell r="V190">
            <v>0</v>
          </cell>
          <cell r="W190">
            <v>77.760000000000005</v>
          </cell>
          <cell r="X190">
            <v>79.62</v>
          </cell>
          <cell r="Y190">
            <v>-1.8599999999999994</v>
          </cell>
          <cell r="Z190">
            <v>3796</v>
          </cell>
          <cell r="AA190">
            <v>-7061</v>
          </cell>
          <cell r="AB190">
            <v>-3020</v>
          </cell>
          <cell r="AC190">
            <v>1.0239197530864197</v>
          </cell>
          <cell r="AD190" t="str">
            <v>X</v>
          </cell>
          <cell r="AE190">
            <v>1</v>
          </cell>
          <cell r="AF190">
            <v>2250</v>
          </cell>
          <cell r="AG190">
            <v>4250</v>
          </cell>
          <cell r="AH190">
            <v>2000</v>
          </cell>
          <cell r="AI190">
            <v>0</v>
          </cell>
          <cell r="AJ190">
            <v>0</v>
          </cell>
          <cell r="AK190">
            <v>0</v>
          </cell>
          <cell r="AL190">
            <v>0</v>
          </cell>
        </row>
      </sheetData>
      <sheetData sheetId="6">
        <row r="21">
          <cell r="B21">
            <v>598529105</v>
          </cell>
          <cell r="C21" t="str">
            <v>Agape Primary Care, Inc.</v>
          </cell>
          <cell r="D21">
            <v>40544</v>
          </cell>
          <cell r="E21">
            <v>40908</v>
          </cell>
          <cell r="F21" t="str">
            <v>2331 Bus. Hwy. 65 South</v>
          </cell>
          <cell r="G21" t="str">
            <v>PO Box 1290</v>
          </cell>
          <cell r="H21" t="str">
            <v>Hollister</v>
          </cell>
          <cell r="I21" t="str">
            <v>MO</v>
          </cell>
          <cell r="J21">
            <v>65672</v>
          </cell>
          <cell r="K21">
            <v>42019</v>
          </cell>
          <cell r="L21">
            <v>0</v>
          </cell>
          <cell r="M21">
            <v>0</v>
          </cell>
          <cell r="N21">
            <v>0</v>
          </cell>
          <cell r="O21">
            <v>1321</v>
          </cell>
          <cell r="P21">
            <v>0</v>
          </cell>
          <cell r="Q21">
            <v>97965</v>
          </cell>
          <cell r="R21">
            <v>74.16</v>
          </cell>
          <cell r="S21">
            <v>89.17</v>
          </cell>
          <cell r="T21">
            <v>0</v>
          </cell>
          <cell r="U21">
            <v>78.069999999999993</v>
          </cell>
          <cell r="V21">
            <v>89.17</v>
          </cell>
          <cell r="W21">
            <v>-11.100000000000009</v>
          </cell>
          <cell r="X21">
            <v>9940</v>
          </cell>
          <cell r="Y21">
            <v>-110334</v>
          </cell>
          <cell r="Z21">
            <v>-1814</v>
          </cell>
          <cell r="AA21">
            <v>1.14218009478673</v>
          </cell>
          <cell r="AB21" t="str">
            <v>X</v>
          </cell>
          <cell r="AC21">
            <v>0</v>
          </cell>
          <cell r="AD21">
            <v>0</v>
          </cell>
          <cell r="AE21">
            <v>0</v>
          </cell>
          <cell r="AF21">
            <v>0</v>
          </cell>
          <cell r="AG21">
            <v>1</v>
          </cell>
          <cell r="AH21">
            <v>0</v>
          </cell>
          <cell r="AI21">
            <v>5165</v>
          </cell>
          <cell r="AJ21">
            <v>5165</v>
          </cell>
        </row>
        <row r="22">
          <cell r="B22">
            <v>596813816</v>
          </cell>
          <cell r="C22" t="str">
            <v>Anderson Rural Health Clinic</v>
          </cell>
          <cell r="D22">
            <v>40544</v>
          </cell>
          <cell r="E22">
            <v>40908</v>
          </cell>
          <cell r="F22" t="str">
            <v>210 Main Street</v>
          </cell>
          <cell r="G22" t="str">
            <v>PO Box 750</v>
          </cell>
          <cell r="H22" t="str">
            <v>Anderson</v>
          </cell>
          <cell r="I22" t="str">
            <v>MO</v>
          </cell>
          <cell r="J22">
            <v>64831</v>
          </cell>
          <cell r="K22">
            <v>41886</v>
          </cell>
          <cell r="L22">
            <v>41904</v>
          </cell>
          <cell r="M22">
            <v>120</v>
          </cell>
          <cell r="N22">
            <v>41922</v>
          </cell>
          <cell r="O22">
            <v>2374</v>
          </cell>
          <cell r="P22">
            <v>0</v>
          </cell>
          <cell r="Q22">
            <v>185338</v>
          </cell>
          <cell r="R22">
            <v>78.069999999999993</v>
          </cell>
          <cell r="S22">
            <v>91.61</v>
          </cell>
          <cell r="T22">
            <v>0</v>
          </cell>
          <cell r="U22">
            <v>78.069999999999993</v>
          </cell>
          <cell r="V22">
            <v>91.61</v>
          </cell>
          <cell r="W22">
            <v>-13.540000000000006</v>
          </cell>
          <cell r="X22" t="e">
            <v>#REF!</v>
          </cell>
          <cell r="Y22" t="e">
            <v>#REF!</v>
          </cell>
          <cell r="Z22">
            <v>-74469</v>
          </cell>
          <cell r="AA22">
            <v>1.1734340976047137</v>
          </cell>
          <cell r="AB22">
            <v>0</v>
          </cell>
          <cell r="AC22">
            <v>0</v>
          </cell>
          <cell r="AD22">
            <v>0</v>
          </cell>
          <cell r="AE22">
            <v>0</v>
          </cell>
          <cell r="AF22">
            <v>0</v>
          </cell>
          <cell r="AJ22">
            <v>0</v>
          </cell>
        </row>
        <row r="23">
          <cell r="B23">
            <v>595400300</v>
          </cell>
          <cell r="C23" t="str">
            <v>Associates in Medicine Inc.</v>
          </cell>
          <cell r="D23">
            <v>40544</v>
          </cell>
          <cell r="E23">
            <v>40908</v>
          </cell>
          <cell r="F23" t="str">
            <v xml:space="preserve">630 East Buffalo St  </v>
          </cell>
          <cell r="G23" t="str">
            <v>PO Box 536</v>
          </cell>
          <cell r="H23" t="str">
            <v>Bolivar</v>
          </cell>
          <cell r="I23" t="str">
            <v>MO</v>
          </cell>
          <cell r="J23">
            <v>65613</v>
          </cell>
          <cell r="K23">
            <v>0</v>
          </cell>
          <cell r="L23">
            <v>0</v>
          </cell>
          <cell r="M23">
            <v>0</v>
          </cell>
          <cell r="N23">
            <v>0</v>
          </cell>
          <cell r="O23">
            <v>0</v>
          </cell>
          <cell r="P23">
            <v>0</v>
          </cell>
          <cell r="Q23">
            <v>0</v>
          </cell>
          <cell r="R23">
            <v>0</v>
          </cell>
          <cell r="S23">
            <v>0</v>
          </cell>
          <cell r="T23">
            <v>0</v>
          </cell>
          <cell r="U23">
            <v>78.069999999999993</v>
          </cell>
          <cell r="V23">
            <v>0</v>
          </cell>
          <cell r="W23">
            <v>78.069999999999993</v>
          </cell>
          <cell r="X23">
            <v>0</v>
          </cell>
          <cell r="Y23">
            <v>0</v>
          </cell>
          <cell r="Z23">
            <v>0</v>
          </cell>
          <cell r="AA23">
            <v>0</v>
          </cell>
          <cell r="AB23">
            <v>0</v>
          </cell>
          <cell r="AC23">
            <v>0</v>
          </cell>
          <cell r="AD23">
            <v>0</v>
          </cell>
          <cell r="AE23">
            <v>0</v>
          </cell>
          <cell r="AF23">
            <v>0</v>
          </cell>
          <cell r="AJ23">
            <v>0</v>
          </cell>
        </row>
        <row r="24">
          <cell r="B24">
            <v>595879701</v>
          </cell>
          <cell r="C24" t="str">
            <v>Ava Medical Center</v>
          </cell>
          <cell r="D24">
            <v>40360</v>
          </cell>
          <cell r="E24">
            <v>40724</v>
          </cell>
          <cell r="F24" t="str">
            <v>1300 North Highway 5</v>
          </cell>
          <cell r="G24">
            <v>0</v>
          </cell>
          <cell r="H24" t="str">
            <v>Ava</v>
          </cell>
          <cell r="I24" t="str">
            <v>MO</v>
          </cell>
          <cell r="J24">
            <v>65608</v>
          </cell>
          <cell r="K24">
            <v>41905</v>
          </cell>
          <cell r="L24">
            <v>41989</v>
          </cell>
          <cell r="M24">
            <v>1042</v>
          </cell>
          <cell r="N24">
            <v>41997</v>
          </cell>
          <cell r="O24">
            <v>1004</v>
          </cell>
          <cell r="P24">
            <v>0</v>
          </cell>
          <cell r="Q24">
            <v>78200</v>
          </cell>
          <cell r="R24" t="str">
            <v>$77.76 &amp; $78.07</v>
          </cell>
          <cell r="S24">
            <v>107.01</v>
          </cell>
          <cell r="T24">
            <v>0</v>
          </cell>
          <cell r="U24">
            <v>78.069999999999993</v>
          </cell>
          <cell r="V24">
            <v>107.01</v>
          </cell>
          <cell r="W24">
            <v>-28.940000000000012</v>
          </cell>
          <cell r="X24">
            <v>154953</v>
          </cell>
          <cell r="Y24">
            <v>-4484340</v>
          </cell>
          <cell r="Z24">
            <v>-726208</v>
          </cell>
          <cell r="AA24">
            <v>1.3706929678493662</v>
          </cell>
          <cell r="AB24">
            <v>0</v>
          </cell>
          <cell r="AC24">
            <v>0</v>
          </cell>
          <cell r="AD24">
            <v>0</v>
          </cell>
          <cell r="AE24">
            <v>0</v>
          </cell>
          <cell r="AF24">
            <v>0</v>
          </cell>
          <cell r="AJ24">
            <v>0</v>
          </cell>
        </row>
        <row r="25">
          <cell r="B25">
            <v>597560408</v>
          </cell>
          <cell r="C25" t="str">
            <v xml:space="preserve">Beyer Medical Group </v>
          </cell>
          <cell r="D25">
            <v>40544</v>
          </cell>
          <cell r="E25">
            <v>40908</v>
          </cell>
          <cell r="F25" t="str">
            <v>735 West Main Street</v>
          </cell>
          <cell r="G25">
            <v>0</v>
          </cell>
          <cell r="H25" t="str">
            <v>Fredericktown</v>
          </cell>
          <cell r="I25" t="str">
            <v>MO</v>
          </cell>
          <cell r="J25">
            <v>63645</v>
          </cell>
          <cell r="K25">
            <v>41851</v>
          </cell>
          <cell r="L25">
            <v>41870</v>
          </cell>
          <cell r="M25">
            <v>813</v>
          </cell>
          <cell r="N25">
            <v>41873</v>
          </cell>
          <cell r="O25">
            <v>2081</v>
          </cell>
          <cell r="P25">
            <v>704</v>
          </cell>
          <cell r="Q25">
            <v>217425</v>
          </cell>
          <cell r="R25">
            <v>78.069999999999993</v>
          </cell>
          <cell r="S25">
            <v>114.73</v>
          </cell>
          <cell r="T25">
            <v>0</v>
          </cell>
          <cell r="U25">
            <v>78.069999999999993</v>
          </cell>
          <cell r="V25">
            <v>114.73</v>
          </cell>
          <cell r="W25">
            <v>-36.660000000000011</v>
          </cell>
          <cell r="X25">
            <v>8726</v>
          </cell>
          <cell r="Y25">
            <v>-319895</v>
          </cell>
          <cell r="Z25">
            <v>64537</v>
          </cell>
          <cell r="AA25">
            <v>1.4695785833226593</v>
          </cell>
          <cell r="AB25">
            <v>0</v>
          </cell>
          <cell r="AC25">
            <v>0</v>
          </cell>
          <cell r="AD25">
            <v>0</v>
          </cell>
          <cell r="AE25">
            <v>0</v>
          </cell>
          <cell r="AF25">
            <v>0</v>
          </cell>
          <cell r="AJ25">
            <v>0</v>
          </cell>
        </row>
        <row r="26">
          <cell r="B26">
            <v>592365407</v>
          </cell>
          <cell r="C26" t="str">
            <v>Birch Tree Medical Clinic</v>
          </cell>
          <cell r="D26">
            <v>40360</v>
          </cell>
          <cell r="E26">
            <v>40724</v>
          </cell>
          <cell r="F26" t="str">
            <v xml:space="preserve">Hwy 99 &amp; O'Banion St. </v>
          </cell>
          <cell r="G26" t="str">
            <v>PO Box 229</v>
          </cell>
          <cell r="H26" t="str">
            <v>Birch Tree</v>
          </cell>
          <cell r="I26" t="str">
            <v>MO</v>
          </cell>
          <cell r="J26">
            <v>65438</v>
          </cell>
          <cell r="K26">
            <v>41898</v>
          </cell>
          <cell r="L26">
            <v>41989</v>
          </cell>
          <cell r="M26">
            <v>198</v>
          </cell>
          <cell r="N26">
            <v>41997</v>
          </cell>
          <cell r="O26">
            <v>851</v>
          </cell>
          <cell r="P26">
            <v>3</v>
          </cell>
          <cell r="Q26">
            <v>66533</v>
          </cell>
          <cell r="R26" t="str">
            <v>$77.76 &amp; $78.07</v>
          </cell>
          <cell r="S26">
            <v>96.54</v>
          </cell>
          <cell r="T26">
            <v>0</v>
          </cell>
          <cell r="U26">
            <v>78.069999999999993</v>
          </cell>
          <cell r="V26">
            <v>96.54</v>
          </cell>
          <cell r="W26">
            <v>-18.470000000000013</v>
          </cell>
          <cell r="X26">
            <v>21827</v>
          </cell>
          <cell r="Y26">
            <v>-403145</v>
          </cell>
          <cell r="Z26">
            <v>-19247</v>
          </cell>
          <cell r="AA26">
            <v>1.2365825541180993</v>
          </cell>
          <cell r="AB26">
            <v>0</v>
          </cell>
          <cell r="AC26">
            <v>0</v>
          </cell>
          <cell r="AD26">
            <v>0</v>
          </cell>
          <cell r="AE26">
            <v>0</v>
          </cell>
          <cell r="AF26">
            <v>0</v>
          </cell>
          <cell r="AJ26">
            <v>0</v>
          </cell>
        </row>
        <row r="27">
          <cell r="B27">
            <v>596054304</v>
          </cell>
          <cell r="C27" t="str">
            <v>Bolivar Family Care Center</v>
          </cell>
          <cell r="D27">
            <v>40360</v>
          </cell>
          <cell r="E27">
            <v>40724</v>
          </cell>
          <cell r="F27" t="str">
            <v>1240 North Butterfield Road</v>
          </cell>
          <cell r="G27">
            <v>0</v>
          </cell>
          <cell r="H27" t="str">
            <v>Bolivar</v>
          </cell>
          <cell r="I27" t="str">
            <v>MO</v>
          </cell>
          <cell r="J27">
            <v>65613</v>
          </cell>
          <cell r="K27">
            <v>41878</v>
          </cell>
          <cell r="L27">
            <v>41949</v>
          </cell>
          <cell r="M27">
            <v>90</v>
          </cell>
          <cell r="N27">
            <v>41955</v>
          </cell>
          <cell r="O27">
            <v>3973</v>
          </cell>
          <cell r="P27">
            <v>5978</v>
          </cell>
          <cell r="Q27">
            <v>775269</v>
          </cell>
          <cell r="R27" t="str">
            <v>$77.76 &amp; $78.07</v>
          </cell>
          <cell r="S27">
            <v>100.29</v>
          </cell>
          <cell r="T27">
            <v>0</v>
          </cell>
          <cell r="U27">
            <v>78.069999999999993</v>
          </cell>
          <cell r="V27">
            <v>100.29</v>
          </cell>
          <cell r="W27">
            <v>-22.220000000000013</v>
          </cell>
          <cell r="X27">
            <v>41013</v>
          </cell>
          <cell r="Y27">
            <v>-911309</v>
          </cell>
          <cell r="Z27">
            <v>1289656</v>
          </cell>
          <cell r="AA27">
            <v>1.2846163699244271</v>
          </cell>
          <cell r="AB27">
            <v>0</v>
          </cell>
          <cell r="AC27">
            <v>0</v>
          </cell>
          <cell r="AD27">
            <v>0</v>
          </cell>
          <cell r="AE27">
            <v>0</v>
          </cell>
          <cell r="AF27">
            <v>0</v>
          </cell>
          <cell r="AJ27">
            <v>0</v>
          </cell>
        </row>
        <row r="28">
          <cell r="B28">
            <v>591888607</v>
          </cell>
          <cell r="C28" t="str">
            <v>Bolivar Medical Center, Inc.</v>
          </cell>
          <cell r="D28">
            <v>40544</v>
          </cell>
          <cell r="E28">
            <v>40908</v>
          </cell>
          <cell r="F28" t="str">
            <v>714 North Pomme De Terre Road</v>
          </cell>
          <cell r="G28">
            <v>0</v>
          </cell>
          <cell r="H28" t="str">
            <v>Bolivar</v>
          </cell>
          <cell r="I28" t="str">
            <v>MO</v>
          </cell>
          <cell r="J28">
            <v>65613</v>
          </cell>
          <cell r="K28">
            <v>41878</v>
          </cell>
          <cell r="L28">
            <v>41891</v>
          </cell>
          <cell r="M28">
            <v>-13830</v>
          </cell>
          <cell r="N28">
            <v>42013</v>
          </cell>
          <cell r="O28">
            <v>1070</v>
          </cell>
          <cell r="P28">
            <v>886</v>
          </cell>
          <cell r="Q28">
            <v>119531</v>
          </cell>
          <cell r="R28">
            <v>61.11</v>
          </cell>
          <cell r="S28">
            <v>61.11</v>
          </cell>
          <cell r="T28">
            <v>0</v>
          </cell>
          <cell r="U28">
            <v>78.069999999999993</v>
          </cell>
          <cell r="V28">
            <v>61.11</v>
          </cell>
          <cell r="W28">
            <v>16.959999999999994</v>
          </cell>
          <cell r="X28">
            <v>6314</v>
          </cell>
          <cell r="Y28">
            <v>107085</v>
          </cell>
          <cell r="Z28">
            <v>-8211</v>
          </cell>
          <cell r="AA28">
            <v>0.78275906237991555</v>
          </cell>
          <cell r="AB28">
            <v>0</v>
          </cell>
          <cell r="AC28">
            <v>0</v>
          </cell>
          <cell r="AD28">
            <v>0</v>
          </cell>
          <cell r="AE28">
            <v>0</v>
          </cell>
          <cell r="AF28">
            <v>0</v>
          </cell>
          <cell r="AJ28">
            <v>0</v>
          </cell>
        </row>
        <row r="29">
          <cell r="B29">
            <v>593952104</v>
          </cell>
          <cell r="C29" t="str">
            <v>Bonne Terre Health Clinic, LLC</v>
          </cell>
          <cell r="D29">
            <v>40544</v>
          </cell>
          <cell r="E29">
            <v>40908</v>
          </cell>
          <cell r="F29" t="str">
            <v>55 Nesbit Drive</v>
          </cell>
          <cell r="G29">
            <v>0</v>
          </cell>
          <cell r="H29" t="str">
            <v>Bonne Terre</v>
          </cell>
          <cell r="I29" t="str">
            <v>MO</v>
          </cell>
          <cell r="J29">
            <v>63628</v>
          </cell>
          <cell r="K29">
            <v>41603</v>
          </cell>
          <cell r="L29">
            <v>41628</v>
          </cell>
          <cell r="M29">
            <v>-126</v>
          </cell>
          <cell r="N29">
            <v>4060</v>
          </cell>
          <cell r="O29">
            <v>1088</v>
          </cell>
          <cell r="P29">
            <v>1058</v>
          </cell>
          <cell r="Q29">
            <v>167538</v>
          </cell>
          <cell r="R29">
            <v>78.069999999999993</v>
          </cell>
          <cell r="S29">
            <v>86.99</v>
          </cell>
          <cell r="T29">
            <v>0</v>
          </cell>
          <cell r="U29">
            <v>78.069999999999993</v>
          </cell>
          <cell r="V29">
            <v>86.99</v>
          </cell>
          <cell r="W29">
            <v>-8.9200000000000017</v>
          </cell>
          <cell r="X29">
            <v>8585</v>
          </cell>
          <cell r="Y29">
            <v>-76578</v>
          </cell>
          <cell r="Z29">
            <v>229548</v>
          </cell>
          <cell r="AA29">
            <v>1.1142564365313181</v>
          </cell>
          <cell r="AB29">
            <v>0</v>
          </cell>
          <cell r="AC29">
            <v>0</v>
          </cell>
          <cell r="AD29">
            <v>0</v>
          </cell>
          <cell r="AE29">
            <v>0</v>
          </cell>
          <cell r="AF29">
            <v>0</v>
          </cell>
          <cell r="AJ29">
            <v>0</v>
          </cell>
        </row>
        <row r="30">
          <cell r="B30">
            <v>594456402</v>
          </cell>
          <cell r="C30" t="str">
            <v>Boone Convenient Care</v>
          </cell>
          <cell r="D30">
            <v>40544</v>
          </cell>
          <cell r="E30">
            <v>40908</v>
          </cell>
          <cell r="F30" t="str">
            <v>1600 North Morley, Suite A120</v>
          </cell>
          <cell r="G30">
            <v>0</v>
          </cell>
          <cell r="H30" t="str">
            <v>Moberly</v>
          </cell>
          <cell r="I30" t="str">
            <v>MO</v>
          </cell>
          <cell r="J30">
            <v>65270</v>
          </cell>
          <cell r="K30">
            <v>41845</v>
          </cell>
          <cell r="L30">
            <v>41864</v>
          </cell>
          <cell r="M30">
            <v>459</v>
          </cell>
          <cell r="N30">
            <v>41873</v>
          </cell>
          <cell r="O30">
            <v>188</v>
          </cell>
          <cell r="P30">
            <v>0</v>
          </cell>
          <cell r="Q30">
            <v>14677</v>
          </cell>
          <cell r="R30">
            <v>78.069999999999993</v>
          </cell>
          <cell r="S30">
            <v>104.83</v>
          </cell>
          <cell r="T30">
            <v>0</v>
          </cell>
          <cell r="U30">
            <v>78.069999999999993</v>
          </cell>
          <cell r="V30">
            <v>104.83</v>
          </cell>
          <cell r="W30">
            <v>-26.760000000000005</v>
          </cell>
          <cell r="X30">
            <v>6604</v>
          </cell>
          <cell r="Y30">
            <v>-176723</v>
          </cell>
          <cell r="Z30">
            <v>-17383</v>
          </cell>
          <cell r="AA30">
            <v>1.3427693095939541</v>
          </cell>
          <cell r="AB30">
            <v>0</v>
          </cell>
          <cell r="AC30">
            <v>0</v>
          </cell>
          <cell r="AD30">
            <v>0</v>
          </cell>
          <cell r="AE30">
            <v>0</v>
          </cell>
          <cell r="AF30">
            <v>0</v>
          </cell>
          <cell r="AJ30">
            <v>0</v>
          </cell>
        </row>
        <row r="31">
          <cell r="B31">
            <v>599512605</v>
          </cell>
          <cell r="C31" t="str">
            <v>Bootheel Counseling Services</v>
          </cell>
          <cell r="D31">
            <v>40575</v>
          </cell>
          <cell r="E31">
            <v>40724</v>
          </cell>
          <cell r="F31" t="str">
            <v>760 Plantation Blvd</v>
          </cell>
          <cell r="G31">
            <v>0</v>
          </cell>
          <cell r="H31" t="str">
            <v>Sikeston</v>
          </cell>
          <cell r="I31" t="str">
            <v>MO</v>
          </cell>
          <cell r="J31">
            <v>63801</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J31">
            <v>0</v>
          </cell>
        </row>
        <row r="32">
          <cell r="B32">
            <v>595903410</v>
          </cell>
          <cell r="C32" t="str">
            <v>Bridges Medical Services of Sparta</v>
          </cell>
          <cell r="D32">
            <v>40544</v>
          </cell>
          <cell r="E32">
            <v>40908</v>
          </cell>
          <cell r="F32" t="str">
            <v>155 Village Drive</v>
          </cell>
          <cell r="G32">
            <v>0</v>
          </cell>
          <cell r="H32" t="str">
            <v>Sparta</v>
          </cell>
          <cell r="I32" t="str">
            <v>MO</v>
          </cell>
          <cell r="J32">
            <v>65753</v>
          </cell>
          <cell r="K32">
            <v>41879</v>
          </cell>
          <cell r="L32">
            <v>41893</v>
          </cell>
          <cell r="M32">
            <v>-3150</v>
          </cell>
          <cell r="N32">
            <v>41908</v>
          </cell>
          <cell r="O32">
            <v>2283</v>
          </cell>
          <cell r="P32">
            <v>0</v>
          </cell>
          <cell r="Q32">
            <v>172275</v>
          </cell>
          <cell r="R32">
            <v>75.459999999999994</v>
          </cell>
          <cell r="S32">
            <v>75.459999999999994</v>
          </cell>
          <cell r="T32">
            <v>0</v>
          </cell>
          <cell r="U32">
            <v>78.069999999999993</v>
          </cell>
          <cell r="V32">
            <v>75.459999999999994</v>
          </cell>
          <cell r="W32">
            <v>2.6099999999999994</v>
          </cell>
          <cell r="X32">
            <v>21589</v>
          </cell>
          <cell r="Y32">
            <v>72681</v>
          </cell>
          <cell r="Z32">
            <v>72681</v>
          </cell>
          <cell r="AA32">
            <v>0.96656846419879594</v>
          </cell>
          <cell r="AB32">
            <v>0</v>
          </cell>
          <cell r="AC32">
            <v>0</v>
          </cell>
          <cell r="AD32">
            <v>0</v>
          </cell>
          <cell r="AE32">
            <v>0</v>
          </cell>
          <cell r="AF32">
            <v>0</v>
          </cell>
          <cell r="AJ32">
            <v>0</v>
          </cell>
        </row>
        <row r="33">
          <cell r="B33">
            <v>595903402</v>
          </cell>
          <cell r="C33" t="str">
            <v>Bridges Medical Services, PC</v>
          </cell>
          <cell r="D33">
            <v>40544</v>
          </cell>
          <cell r="E33">
            <v>40908</v>
          </cell>
          <cell r="F33" t="str">
            <v>256 State Highway Y</v>
          </cell>
          <cell r="G33" t="str">
            <v xml:space="preserve"> PO Box 1240</v>
          </cell>
          <cell r="H33" t="str">
            <v>Forsyth</v>
          </cell>
          <cell r="I33" t="str">
            <v xml:space="preserve">MO </v>
          </cell>
          <cell r="J33">
            <v>65653</v>
          </cell>
          <cell r="K33">
            <v>41879</v>
          </cell>
          <cell r="L33">
            <v>41893</v>
          </cell>
          <cell r="M33">
            <v>-3680</v>
          </cell>
          <cell r="N33">
            <v>41908</v>
          </cell>
          <cell r="O33">
            <v>2667</v>
          </cell>
          <cell r="P33">
            <v>0</v>
          </cell>
          <cell r="Q33">
            <v>201252</v>
          </cell>
          <cell r="R33">
            <v>75.459999999999994</v>
          </cell>
          <cell r="S33">
            <v>75.459999999999994</v>
          </cell>
          <cell r="T33">
            <v>0</v>
          </cell>
          <cell r="U33">
            <v>78.069999999999993</v>
          </cell>
          <cell r="V33">
            <v>75.459999999999994</v>
          </cell>
          <cell r="W33">
            <v>2.6099999999999994</v>
          </cell>
          <cell r="X33">
            <v>21589</v>
          </cell>
          <cell r="Y33">
            <v>72681</v>
          </cell>
          <cell r="Z33">
            <v>72681</v>
          </cell>
          <cell r="AA33">
            <v>0.96656846419879594</v>
          </cell>
          <cell r="AB33">
            <v>0</v>
          </cell>
          <cell r="AC33">
            <v>0</v>
          </cell>
          <cell r="AD33">
            <v>0</v>
          </cell>
          <cell r="AE33">
            <v>0</v>
          </cell>
          <cell r="AF33">
            <v>0</v>
          </cell>
          <cell r="AJ33">
            <v>0</v>
          </cell>
        </row>
        <row r="34">
          <cell r="B34">
            <v>595903428</v>
          </cell>
          <cell r="C34" t="str">
            <v>Bridges Medical Services, PC - Branson Walk-In Clinic</v>
          </cell>
          <cell r="D34">
            <v>40544</v>
          </cell>
          <cell r="E34">
            <v>40908</v>
          </cell>
          <cell r="F34" t="str">
            <v>1440 State Highway 248, Suite J</v>
          </cell>
          <cell r="G34">
            <v>0</v>
          </cell>
          <cell r="H34" t="str">
            <v>Branson</v>
          </cell>
          <cell r="I34" t="str">
            <v>MO</v>
          </cell>
          <cell r="J34">
            <v>65616</v>
          </cell>
          <cell r="K34">
            <v>41879</v>
          </cell>
          <cell r="L34">
            <v>41893</v>
          </cell>
          <cell r="M34">
            <v>-1868</v>
          </cell>
          <cell r="N34">
            <v>41908</v>
          </cell>
          <cell r="O34">
            <v>738</v>
          </cell>
          <cell r="P34">
            <v>0</v>
          </cell>
          <cell r="Q34">
            <v>55689</v>
          </cell>
          <cell r="R34">
            <v>75.459999999999994</v>
          </cell>
          <cell r="S34">
            <v>75.459999999999994</v>
          </cell>
          <cell r="T34">
            <v>0</v>
          </cell>
          <cell r="U34">
            <v>78.069999999999993</v>
          </cell>
          <cell r="V34">
            <v>75.459999999999994</v>
          </cell>
          <cell r="W34">
            <v>2.6099999999999994</v>
          </cell>
          <cell r="X34">
            <v>21589</v>
          </cell>
          <cell r="Y34">
            <v>72681</v>
          </cell>
          <cell r="Z34">
            <v>72681</v>
          </cell>
          <cell r="AA34">
            <v>0.96656846419879594</v>
          </cell>
          <cell r="AB34">
            <v>0</v>
          </cell>
          <cell r="AC34">
            <v>0</v>
          </cell>
          <cell r="AD34">
            <v>0</v>
          </cell>
          <cell r="AE34">
            <v>0</v>
          </cell>
          <cell r="AF34">
            <v>0</v>
          </cell>
          <cell r="AJ34">
            <v>0</v>
          </cell>
        </row>
        <row r="35">
          <cell r="B35">
            <v>599022308</v>
          </cell>
          <cell r="C35" t="str">
            <v>Burton Creek Medical Clinic</v>
          </cell>
          <cell r="D35">
            <v>40544</v>
          </cell>
          <cell r="E35">
            <v>40908</v>
          </cell>
          <cell r="F35" t="str">
            <v>805 Kentucky  Suite One</v>
          </cell>
          <cell r="G35">
            <v>0</v>
          </cell>
          <cell r="H35" t="str">
            <v>West Plains</v>
          </cell>
          <cell r="I35" t="str">
            <v>MO</v>
          </cell>
          <cell r="J35">
            <v>65775</v>
          </cell>
          <cell r="K35">
            <v>41878</v>
          </cell>
          <cell r="L35">
            <v>41887</v>
          </cell>
          <cell r="M35">
            <v>19044</v>
          </cell>
          <cell r="N35">
            <v>41891</v>
          </cell>
          <cell r="O35">
            <v>15483</v>
          </cell>
          <cell r="P35">
            <v>0</v>
          </cell>
          <cell r="Q35">
            <v>1208758</v>
          </cell>
          <cell r="R35">
            <v>78.069999999999993</v>
          </cell>
          <cell r="S35">
            <v>96.73</v>
          </cell>
          <cell r="T35">
            <v>0</v>
          </cell>
          <cell r="U35">
            <v>78.069999999999993</v>
          </cell>
          <cell r="V35">
            <v>96.73</v>
          </cell>
          <cell r="W35">
            <v>-18.660000000000011</v>
          </cell>
          <cell r="X35">
            <v>46811</v>
          </cell>
          <cell r="Y35">
            <v>-873493</v>
          </cell>
          <cell r="Z35">
            <v>-586904</v>
          </cell>
          <cell r="AA35">
            <v>1.2390162674522867</v>
          </cell>
          <cell r="AB35">
            <v>0</v>
          </cell>
          <cell r="AC35">
            <v>0</v>
          </cell>
          <cell r="AD35">
            <v>0</v>
          </cell>
          <cell r="AE35">
            <v>0</v>
          </cell>
          <cell r="AF35">
            <v>0</v>
          </cell>
          <cell r="AJ35">
            <v>0</v>
          </cell>
        </row>
        <row r="36">
          <cell r="B36">
            <v>595379306</v>
          </cell>
          <cell r="C36" t="str">
            <v>Byrnes Mill Medical Center</v>
          </cell>
          <cell r="D36">
            <v>40544</v>
          </cell>
          <cell r="E36">
            <v>40908</v>
          </cell>
          <cell r="F36" t="str">
            <v xml:space="preserve">100 Osage Executive Circle </v>
          </cell>
          <cell r="G36" t="str">
            <v>PO Box 69</v>
          </cell>
          <cell r="H36" t="str">
            <v>House Springs</v>
          </cell>
          <cell r="I36" t="str">
            <v>MO</v>
          </cell>
          <cell r="J36">
            <v>63051</v>
          </cell>
          <cell r="K36">
            <v>41848</v>
          </cell>
          <cell r="L36">
            <v>0</v>
          </cell>
          <cell r="M36">
            <v>61</v>
          </cell>
          <cell r="N36">
            <v>0</v>
          </cell>
          <cell r="O36">
            <v>1625</v>
          </cell>
          <cell r="P36">
            <v>4732</v>
          </cell>
          <cell r="Q36">
            <v>496291</v>
          </cell>
          <cell r="R36">
            <v>78.069999999999993</v>
          </cell>
          <cell r="S36">
            <v>96.21</v>
          </cell>
          <cell r="T36">
            <v>0</v>
          </cell>
          <cell r="U36">
            <v>78.069999999999993</v>
          </cell>
          <cell r="V36">
            <v>96.21</v>
          </cell>
          <cell r="W36">
            <v>-18.14</v>
          </cell>
          <cell r="X36">
            <v>12042</v>
          </cell>
          <cell r="Y36">
            <v>-218442</v>
          </cell>
          <cell r="Z36">
            <v>338715</v>
          </cell>
          <cell r="AA36">
            <v>1.2323555783271423</v>
          </cell>
          <cell r="AB36">
            <v>0</v>
          </cell>
          <cell r="AC36">
            <v>0</v>
          </cell>
          <cell r="AD36">
            <v>0</v>
          </cell>
          <cell r="AE36">
            <v>0</v>
          </cell>
          <cell r="AF36">
            <v>0</v>
          </cell>
          <cell r="AJ36">
            <v>0</v>
          </cell>
        </row>
        <row r="37">
          <cell r="B37">
            <v>595379314</v>
          </cell>
          <cell r="C37" t="str">
            <v>Byrnes Mill Medical Center - Richwoods</v>
          </cell>
          <cell r="D37">
            <v>40544</v>
          </cell>
          <cell r="E37">
            <v>40908</v>
          </cell>
          <cell r="F37" t="str">
            <v>10649 State Highway A</v>
          </cell>
          <cell r="G37" t="str">
            <v>P.O. Box 280</v>
          </cell>
          <cell r="H37" t="str">
            <v>Richwoods</v>
          </cell>
          <cell r="I37" t="str">
            <v>MO</v>
          </cell>
          <cell r="J37">
            <v>63071</v>
          </cell>
          <cell r="K37">
            <v>41848</v>
          </cell>
          <cell r="L37">
            <v>0</v>
          </cell>
          <cell r="M37">
            <v>0</v>
          </cell>
          <cell r="N37">
            <v>0</v>
          </cell>
          <cell r="O37">
            <v>0</v>
          </cell>
          <cell r="P37">
            <v>0</v>
          </cell>
          <cell r="Q37">
            <v>0</v>
          </cell>
          <cell r="R37">
            <v>78.069999999999993</v>
          </cell>
          <cell r="S37">
            <v>96.21</v>
          </cell>
          <cell r="T37">
            <v>0</v>
          </cell>
          <cell r="U37">
            <v>78.069999999999993</v>
          </cell>
          <cell r="V37">
            <v>96.21</v>
          </cell>
          <cell r="W37">
            <v>-18.14</v>
          </cell>
          <cell r="X37">
            <v>12042</v>
          </cell>
          <cell r="Y37">
            <v>-218442</v>
          </cell>
          <cell r="Z37">
            <v>338715</v>
          </cell>
          <cell r="AA37">
            <v>1.2323555783271423</v>
          </cell>
          <cell r="AB37">
            <v>0</v>
          </cell>
          <cell r="AC37">
            <v>0</v>
          </cell>
          <cell r="AD37">
            <v>0</v>
          </cell>
          <cell r="AE37">
            <v>0</v>
          </cell>
          <cell r="AF37">
            <v>0</v>
          </cell>
          <cell r="AJ37">
            <v>0</v>
          </cell>
        </row>
        <row r="38">
          <cell r="B38">
            <v>597792605</v>
          </cell>
          <cell r="C38" t="str">
            <v>Canton Rural Health Affiliate</v>
          </cell>
          <cell r="D38">
            <v>40544</v>
          </cell>
          <cell r="E38">
            <v>40908</v>
          </cell>
          <cell r="F38" t="str">
            <v>1100 East Outer Road South</v>
          </cell>
          <cell r="G38">
            <v>0</v>
          </cell>
          <cell r="H38" t="str">
            <v>Canton</v>
          </cell>
          <cell r="I38" t="str">
            <v>MO</v>
          </cell>
          <cell r="J38">
            <v>63435</v>
          </cell>
          <cell r="K38">
            <v>41418</v>
          </cell>
          <cell r="L38">
            <v>41428</v>
          </cell>
          <cell r="M38">
            <v>101</v>
          </cell>
          <cell r="N38">
            <v>41432</v>
          </cell>
          <cell r="O38">
            <v>1008</v>
          </cell>
          <cell r="P38">
            <v>3</v>
          </cell>
          <cell r="Q38">
            <v>78929</v>
          </cell>
          <cell r="R38">
            <v>78.069999999999993</v>
          </cell>
          <cell r="S38">
            <v>114.58</v>
          </cell>
          <cell r="T38">
            <v>0</v>
          </cell>
          <cell r="U38">
            <v>78.069999999999993</v>
          </cell>
          <cell r="V38">
            <v>114.58</v>
          </cell>
          <cell r="W38">
            <v>-36.510000000000005</v>
          </cell>
          <cell r="X38" t="str">
            <v>CONSOL.</v>
          </cell>
          <cell r="Y38" t="str">
            <v>CONSOL.</v>
          </cell>
          <cell r="Z38" t="str">
            <v>CONSOL.</v>
          </cell>
          <cell r="AA38">
            <v>1.4676572306904061</v>
          </cell>
          <cell r="AB38">
            <v>0</v>
          </cell>
          <cell r="AC38">
            <v>0</v>
          </cell>
          <cell r="AD38">
            <v>0</v>
          </cell>
          <cell r="AE38">
            <v>0</v>
          </cell>
          <cell r="AF38">
            <v>0</v>
          </cell>
          <cell r="AJ38">
            <v>0</v>
          </cell>
        </row>
        <row r="39">
          <cell r="B39">
            <v>595175001</v>
          </cell>
          <cell r="C39" t="str">
            <v>Cape Family Medical Clinic, LLC</v>
          </cell>
          <cell r="D39">
            <v>40829</v>
          </cell>
          <cell r="E39">
            <v>40908</v>
          </cell>
          <cell r="F39" t="str">
            <v>24 North Sprigg Street  Suite 1</v>
          </cell>
          <cell r="G39">
            <v>0</v>
          </cell>
          <cell r="H39" t="str">
            <v>Cape Girardeau</v>
          </cell>
          <cell r="I39" t="str">
            <v>MO</v>
          </cell>
          <cell r="J39">
            <v>63701</v>
          </cell>
          <cell r="K39">
            <v>41557</v>
          </cell>
          <cell r="L39">
            <v>41575</v>
          </cell>
          <cell r="M39">
            <v>1560</v>
          </cell>
          <cell r="N39">
            <v>41586</v>
          </cell>
          <cell r="O39">
            <v>515</v>
          </cell>
          <cell r="P39">
            <v>0</v>
          </cell>
          <cell r="Q39">
            <v>40206</v>
          </cell>
          <cell r="R39">
            <v>78.069999999999993</v>
          </cell>
          <cell r="S39">
            <v>129.9</v>
          </cell>
          <cell r="T39">
            <v>0</v>
          </cell>
          <cell r="U39">
            <v>78.069999999999993</v>
          </cell>
          <cell r="V39">
            <v>129.9</v>
          </cell>
          <cell r="W39">
            <v>-51.830000000000013</v>
          </cell>
          <cell r="X39">
            <v>666</v>
          </cell>
          <cell r="Y39">
            <v>-34519</v>
          </cell>
          <cell r="Z39">
            <v>0</v>
          </cell>
          <cell r="AA39">
            <v>1.6638913795311903</v>
          </cell>
          <cell r="AB39">
            <v>0</v>
          </cell>
          <cell r="AC39">
            <v>0</v>
          </cell>
          <cell r="AD39">
            <v>0</v>
          </cell>
          <cell r="AE39">
            <v>0</v>
          </cell>
          <cell r="AF39">
            <v>0</v>
          </cell>
          <cell r="AJ39">
            <v>0</v>
          </cell>
        </row>
        <row r="40">
          <cell r="B40">
            <v>598534907</v>
          </cell>
          <cell r="C40" t="str">
            <v>Cape Girardeau County Rural Health Clinic</v>
          </cell>
          <cell r="D40">
            <v>40544</v>
          </cell>
          <cell r="E40">
            <v>40908</v>
          </cell>
          <cell r="F40" t="str">
            <v>1121 Linden St.</v>
          </cell>
          <cell r="G40" t="str">
            <v>PO Box 1839</v>
          </cell>
          <cell r="H40" t="str">
            <v>Cape Girardeau</v>
          </cell>
          <cell r="I40" t="str">
            <v>MO</v>
          </cell>
          <cell r="J40">
            <v>63703</v>
          </cell>
          <cell r="K40">
            <v>41878</v>
          </cell>
          <cell r="L40">
            <v>41890</v>
          </cell>
          <cell r="M40">
            <v>0</v>
          </cell>
          <cell r="N40" t="str">
            <v>N/A</v>
          </cell>
          <cell r="O40">
            <v>3348</v>
          </cell>
          <cell r="P40">
            <v>0</v>
          </cell>
          <cell r="Q40">
            <v>261378</v>
          </cell>
          <cell r="R40">
            <v>78.069999999999993</v>
          </cell>
          <cell r="S40">
            <v>151.87</v>
          </cell>
          <cell r="T40">
            <v>0</v>
          </cell>
          <cell r="U40">
            <v>78.069999999999993</v>
          </cell>
          <cell r="V40">
            <v>151.87</v>
          </cell>
          <cell r="W40">
            <v>-73.800000000000011</v>
          </cell>
          <cell r="X40">
            <v>3738</v>
          </cell>
          <cell r="Y40">
            <v>-275864</v>
          </cell>
          <cell r="Z40">
            <v>0</v>
          </cell>
          <cell r="AA40">
            <v>1.9453054950685285</v>
          </cell>
          <cell r="AB40">
            <v>0</v>
          </cell>
          <cell r="AC40">
            <v>0</v>
          </cell>
          <cell r="AD40">
            <v>0</v>
          </cell>
          <cell r="AE40">
            <v>0</v>
          </cell>
          <cell r="AF40">
            <v>0</v>
          </cell>
          <cell r="AJ40">
            <v>0</v>
          </cell>
        </row>
        <row r="41">
          <cell r="B41">
            <v>594917601</v>
          </cell>
          <cell r="C41" t="str">
            <v>Centralia Family Health Clinic</v>
          </cell>
          <cell r="D41">
            <v>40544</v>
          </cell>
          <cell r="E41">
            <v>40908</v>
          </cell>
          <cell r="F41" t="str">
            <v>1021 East Highway 22</v>
          </cell>
          <cell r="G41">
            <v>0</v>
          </cell>
          <cell r="H41" t="str">
            <v>Centralia</v>
          </cell>
          <cell r="I41" t="str">
            <v>MO</v>
          </cell>
          <cell r="J41">
            <v>65240</v>
          </cell>
          <cell r="K41">
            <v>41845</v>
          </cell>
          <cell r="L41">
            <v>41855</v>
          </cell>
          <cell r="M41">
            <v>399</v>
          </cell>
          <cell r="N41">
            <v>41859</v>
          </cell>
          <cell r="O41">
            <v>163</v>
          </cell>
          <cell r="P41">
            <v>0</v>
          </cell>
          <cell r="Q41">
            <v>12726</v>
          </cell>
          <cell r="R41">
            <v>78.069999999999993</v>
          </cell>
          <cell r="S41">
            <v>105.1</v>
          </cell>
          <cell r="T41">
            <v>0</v>
          </cell>
          <cell r="U41">
            <v>78.069999999999993</v>
          </cell>
          <cell r="V41">
            <v>105.1</v>
          </cell>
          <cell r="W41">
            <v>-27.03</v>
          </cell>
          <cell r="X41">
            <v>9156</v>
          </cell>
          <cell r="Y41">
            <v>-247487</v>
          </cell>
          <cell r="Z41">
            <v>-25793</v>
          </cell>
          <cell r="AA41">
            <v>1.3462277443320099</v>
          </cell>
          <cell r="AB41">
            <v>0</v>
          </cell>
          <cell r="AC41">
            <v>0</v>
          </cell>
          <cell r="AD41">
            <v>0</v>
          </cell>
          <cell r="AE41">
            <v>0</v>
          </cell>
          <cell r="AF41">
            <v>0</v>
          </cell>
          <cell r="AJ41">
            <v>0</v>
          </cell>
        </row>
        <row r="42">
          <cell r="B42">
            <v>594017600</v>
          </cell>
          <cell r="C42" t="str">
            <v>Chaffee Medical Clinic</v>
          </cell>
          <cell r="D42">
            <v>40544</v>
          </cell>
          <cell r="E42">
            <v>40908</v>
          </cell>
          <cell r="F42" t="str">
            <v>537 W Yoakum</v>
          </cell>
          <cell r="G42">
            <v>0</v>
          </cell>
          <cell r="H42" t="str">
            <v>Chaffee</v>
          </cell>
          <cell r="I42" t="str">
            <v>MO</v>
          </cell>
          <cell r="J42">
            <v>63740</v>
          </cell>
          <cell r="K42">
            <v>41878</v>
          </cell>
          <cell r="L42">
            <v>0</v>
          </cell>
          <cell r="M42">
            <v>904</v>
          </cell>
          <cell r="N42">
            <v>0</v>
          </cell>
          <cell r="O42">
            <v>735</v>
          </cell>
          <cell r="P42">
            <v>0</v>
          </cell>
          <cell r="Q42">
            <v>57381</v>
          </cell>
          <cell r="R42">
            <v>78.069999999999993</v>
          </cell>
          <cell r="S42">
            <v>80.12</v>
          </cell>
          <cell r="T42">
            <v>0</v>
          </cell>
          <cell r="U42">
            <v>78.069999999999993</v>
          </cell>
          <cell r="V42">
            <v>80.12</v>
          </cell>
          <cell r="W42">
            <v>-2.0500000000000114</v>
          </cell>
          <cell r="X42">
            <v>1953</v>
          </cell>
          <cell r="Y42">
            <v>-4004</v>
          </cell>
          <cell r="Z42">
            <v>-1673</v>
          </cell>
          <cell r="AA42">
            <v>1.0262584859741259</v>
          </cell>
          <cell r="AB42">
            <v>0</v>
          </cell>
          <cell r="AC42">
            <v>0</v>
          </cell>
          <cell r="AD42">
            <v>0</v>
          </cell>
          <cell r="AE42">
            <v>0</v>
          </cell>
          <cell r="AF42">
            <v>0</v>
          </cell>
          <cell r="AJ42">
            <v>0</v>
          </cell>
        </row>
        <row r="43">
          <cell r="B43">
            <v>590121307</v>
          </cell>
          <cell r="C43" t="str">
            <v>Chands Medical Office</v>
          </cell>
          <cell r="D43">
            <v>40544</v>
          </cell>
          <cell r="E43">
            <v>40908</v>
          </cell>
          <cell r="F43" t="str">
            <v>1031 Karsch Road</v>
          </cell>
          <cell r="G43" t="str">
            <v>P.O. Box 107</v>
          </cell>
          <cell r="H43" t="str">
            <v>Farmington</v>
          </cell>
          <cell r="I43" t="str">
            <v>MO</v>
          </cell>
          <cell r="J43">
            <v>63640</v>
          </cell>
          <cell r="K43">
            <v>41878</v>
          </cell>
          <cell r="L43">
            <v>42020</v>
          </cell>
          <cell r="M43">
            <v>-63</v>
          </cell>
          <cell r="N43">
            <v>42027</v>
          </cell>
          <cell r="O43">
            <v>2965</v>
          </cell>
          <cell r="P43">
            <v>1668</v>
          </cell>
          <cell r="Q43">
            <v>361606</v>
          </cell>
          <cell r="R43">
            <v>78.05</v>
          </cell>
          <cell r="S43">
            <v>78.05</v>
          </cell>
          <cell r="T43">
            <v>0</v>
          </cell>
          <cell r="U43">
            <v>78.069999999999993</v>
          </cell>
          <cell r="V43">
            <v>78.05</v>
          </cell>
          <cell r="W43">
            <v>1.9999999999996021E-2</v>
          </cell>
          <cell r="X43">
            <v>11340</v>
          </cell>
          <cell r="Y43">
            <v>227</v>
          </cell>
          <cell r="Z43">
            <v>468223</v>
          </cell>
          <cell r="AA43">
            <v>0.99974381964903292</v>
          </cell>
          <cell r="AB43">
            <v>0</v>
          </cell>
          <cell r="AC43">
            <v>0</v>
          </cell>
          <cell r="AD43">
            <v>0</v>
          </cell>
          <cell r="AE43">
            <v>0</v>
          </cell>
          <cell r="AF43">
            <v>0</v>
          </cell>
          <cell r="AJ43">
            <v>0</v>
          </cell>
        </row>
        <row r="44">
          <cell r="B44">
            <v>596841304</v>
          </cell>
          <cell r="C44" t="str">
            <v>Charles W. Cunningham, D.O., LLC</v>
          </cell>
          <cell r="D44">
            <v>40544</v>
          </cell>
          <cell r="E44">
            <v>40908</v>
          </cell>
          <cell r="F44" t="str">
            <v xml:space="preserve">Hwy 32 East </v>
          </cell>
          <cell r="G44" t="str">
            <v>PO Box 399</v>
          </cell>
          <cell r="H44" t="str">
            <v>Salem</v>
          </cell>
          <cell r="I44" t="str">
            <v>MO</v>
          </cell>
          <cell r="J44">
            <v>65560</v>
          </cell>
          <cell r="K44">
            <v>41558</v>
          </cell>
          <cell r="L44">
            <v>41849</v>
          </cell>
          <cell r="M44">
            <v>403</v>
          </cell>
          <cell r="N44">
            <v>41859</v>
          </cell>
          <cell r="O44">
            <v>1300</v>
          </cell>
          <cell r="P44">
            <v>0</v>
          </cell>
          <cell r="Q44">
            <v>101491</v>
          </cell>
          <cell r="R44">
            <v>78.069999999999993</v>
          </cell>
          <cell r="S44">
            <v>89.93</v>
          </cell>
          <cell r="T44">
            <v>0</v>
          </cell>
          <cell r="U44">
            <v>78.069999999999993</v>
          </cell>
          <cell r="V44">
            <v>89.93</v>
          </cell>
          <cell r="W44">
            <v>-11.860000000000014</v>
          </cell>
          <cell r="X44">
            <v>5103</v>
          </cell>
          <cell r="Y44">
            <v>-60522</v>
          </cell>
          <cell r="Z44">
            <v>207080</v>
          </cell>
          <cell r="AA44">
            <v>1.1519149481234792</v>
          </cell>
          <cell r="AB44">
            <v>0</v>
          </cell>
          <cell r="AC44">
            <v>0</v>
          </cell>
          <cell r="AD44">
            <v>0</v>
          </cell>
          <cell r="AE44">
            <v>0</v>
          </cell>
          <cell r="AF44">
            <v>0</v>
          </cell>
          <cell r="AJ44">
            <v>0</v>
          </cell>
        </row>
        <row r="45">
          <cell r="B45">
            <v>596342709</v>
          </cell>
          <cell r="C45" t="str">
            <v>Community Health Partners, LLP</v>
          </cell>
          <cell r="D45">
            <v>40544</v>
          </cell>
          <cell r="E45">
            <v>40908</v>
          </cell>
          <cell r="F45" t="str">
            <v>510 East Gay St., Ste. A</v>
          </cell>
          <cell r="G45">
            <v>0</v>
          </cell>
          <cell r="H45" t="str">
            <v>Warrenton</v>
          </cell>
          <cell r="I45" t="str">
            <v>MO</v>
          </cell>
          <cell r="J45">
            <v>64093</v>
          </cell>
          <cell r="K45">
            <v>41879</v>
          </cell>
          <cell r="L45">
            <v>0</v>
          </cell>
          <cell r="M45">
            <v>1276</v>
          </cell>
          <cell r="N45">
            <v>0</v>
          </cell>
          <cell r="O45">
            <v>869</v>
          </cell>
          <cell r="P45">
            <v>1200</v>
          </cell>
          <cell r="Q45">
            <v>161527</v>
          </cell>
          <cell r="R45">
            <v>78.069999999999993</v>
          </cell>
          <cell r="S45">
            <v>87.38</v>
          </cell>
          <cell r="T45">
            <v>0</v>
          </cell>
          <cell r="U45">
            <v>78.069999999999993</v>
          </cell>
          <cell r="V45">
            <v>87.38</v>
          </cell>
          <cell r="W45">
            <v>-9.3100000000000023</v>
          </cell>
          <cell r="X45">
            <v>11451</v>
          </cell>
          <cell r="Y45">
            <v>-106609</v>
          </cell>
          <cell r="Z45">
            <v>131834</v>
          </cell>
          <cell r="AA45">
            <v>1.1192519533751761</v>
          </cell>
          <cell r="AB45">
            <v>0</v>
          </cell>
          <cell r="AC45">
            <v>0</v>
          </cell>
          <cell r="AD45">
            <v>0</v>
          </cell>
          <cell r="AE45">
            <v>0</v>
          </cell>
          <cell r="AF45">
            <v>0</v>
          </cell>
          <cell r="AJ45">
            <v>0</v>
          </cell>
        </row>
        <row r="46">
          <cell r="B46">
            <v>599177409</v>
          </cell>
          <cell r="C46" t="str">
            <v>Comprehensive Family Health Care</v>
          </cell>
          <cell r="D46">
            <v>40544</v>
          </cell>
          <cell r="E46">
            <v>40908</v>
          </cell>
          <cell r="F46" t="str">
            <v>32 West Missouri Street</v>
          </cell>
          <cell r="G46">
            <v>0</v>
          </cell>
          <cell r="H46" t="str">
            <v>Benton</v>
          </cell>
          <cell r="I46" t="str">
            <v>MO</v>
          </cell>
          <cell r="J46">
            <v>63736</v>
          </cell>
          <cell r="K46">
            <v>41894</v>
          </cell>
          <cell r="L46">
            <v>0</v>
          </cell>
          <cell r="M46">
            <v>-17064</v>
          </cell>
          <cell r="N46">
            <v>0</v>
          </cell>
          <cell r="O46">
            <v>1097</v>
          </cell>
          <cell r="P46">
            <v>0</v>
          </cell>
          <cell r="Q46">
            <v>66901</v>
          </cell>
          <cell r="R46">
            <v>60.99</v>
          </cell>
          <cell r="S46">
            <v>60.99</v>
          </cell>
          <cell r="T46">
            <v>0</v>
          </cell>
          <cell r="U46">
            <v>78.069999999999993</v>
          </cell>
          <cell r="V46">
            <v>60.99</v>
          </cell>
          <cell r="W46">
            <v>17.079999999999991</v>
          </cell>
          <cell r="X46">
            <v>4001</v>
          </cell>
          <cell r="Y46">
            <v>68337</v>
          </cell>
          <cell r="Z46">
            <v>0</v>
          </cell>
          <cell r="AA46">
            <v>0.78122198027411305</v>
          </cell>
          <cell r="AB46">
            <v>0</v>
          </cell>
          <cell r="AC46">
            <v>0</v>
          </cell>
          <cell r="AD46">
            <v>0</v>
          </cell>
          <cell r="AE46">
            <v>0</v>
          </cell>
          <cell r="AF46">
            <v>0</v>
          </cell>
          <cell r="AJ46">
            <v>0</v>
          </cell>
        </row>
        <row r="47">
          <cell r="B47">
            <v>597582907</v>
          </cell>
          <cell r="C47" t="str">
            <v>Convenient Healthcare</v>
          </cell>
          <cell r="D47">
            <v>40544</v>
          </cell>
          <cell r="E47">
            <v>40908</v>
          </cell>
          <cell r="F47" t="str">
            <v>624 Old St. Mary's Road, Suite A</v>
          </cell>
          <cell r="G47">
            <v>0</v>
          </cell>
          <cell r="H47" t="str">
            <v>Perryville</v>
          </cell>
          <cell r="I47" t="str">
            <v>MO</v>
          </cell>
          <cell r="J47">
            <v>63775</v>
          </cell>
          <cell r="K47">
            <v>41879</v>
          </cell>
          <cell r="L47">
            <v>41885</v>
          </cell>
          <cell r="M47">
            <v>16198</v>
          </cell>
          <cell r="N47">
            <v>41908</v>
          </cell>
          <cell r="O47">
            <v>424</v>
          </cell>
          <cell r="P47">
            <v>1102</v>
          </cell>
          <cell r="Q47">
            <v>118189</v>
          </cell>
          <cell r="R47">
            <v>77.45</v>
          </cell>
          <cell r="S47">
            <v>77.45</v>
          </cell>
          <cell r="T47">
            <v>0</v>
          </cell>
          <cell r="U47">
            <v>78.069999999999993</v>
          </cell>
          <cell r="V47">
            <v>77.45</v>
          </cell>
          <cell r="W47">
            <v>0.61999999999999034</v>
          </cell>
          <cell r="X47">
            <v>5460</v>
          </cell>
          <cell r="Y47">
            <v>3385</v>
          </cell>
          <cell r="Z47">
            <v>-19790</v>
          </cell>
          <cell r="AA47">
            <v>0.99205840912002063</v>
          </cell>
          <cell r="AB47">
            <v>0</v>
          </cell>
          <cell r="AC47">
            <v>0</v>
          </cell>
          <cell r="AD47">
            <v>0</v>
          </cell>
          <cell r="AE47">
            <v>0</v>
          </cell>
          <cell r="AF47">
            <v>0</v>
          </cell>
          <cell r="AJ47">
            <v>0</v>
          </cell>
        </row>
        <row r="48">
          <cell r="B48">
            <v>598899201</v>
          </cell>
          <cell r="C48" t="str">
            <v>Conway Family Clinic, Inc.</v>
          </cell>
          <cell r="D48">
            <v>40544</v>
          </cell>
          <cell r="E48">
            <v>40908</v>
          </cell>
          <cell r="F48" t="str">
            <v xml:space="preserve">301 South Newport </v>
          </cell>
          <cell r="G48" t="str">
            <v>PO Box 9</v>
          </cell>
          <cell r="H48" t="str">
            <v>Conway</v>
          </cell>
          <cell r="I48" t="str">
            <v>MO</v>
          </cell>
          <cell r="J48">
            <v>65632</v>
          </cell>
          <cell r="K48">
            <v>41744</v>
          </cell>
          <cell r="L48">
            <v>41764</v>
          </cell>
          <cell r="M48">
            <v>2036</v>
          </cell>
          <cell r="N48">
            <v>41768</v>
          </cell>
          <cell r="O48">
            <v>677</v>
          </cell>
          <cell r="P48">
            <v>533</v>
          </cell>
          <cell r="Q48">
            <v>94465</v>
          </cell>
          <cell r="R48">
            <v>78.069999999999993</v>
          </cell>
          <cell r="S48">
            <v>78.349999999999994</v>
          </cell>
          <cell r="T48">
            <v>0</v>
          </cell>
          <cell r="U48">
            <v>78.069999999999993</v>
          </cell>
          <cell r="V48">
            <v>78.349999999999994</v>
          </cell>
          <cell r="W48">
            <v>-0.28000000000000114</v>
          </cell>
          <cell r="X48">
            <v>4205</v>
          </cell>
          <cell r="Y48">
            <v>-1177</v>
          </cell>
          <cell r="Z48">
            <v>4890</v>
          </cell>
          <cell r="AA48">
            <v>1.0035865249135392</v>
          </cell>
          <cell r="AB48">
            <v>0</v>
          </cell>
          <cell r="AC48">
            <v>0</v>
          </cell>
          <cell r="AD48">
            <v>0</v>
          </cell>
          <cell r="AE48">
            <v>0</v>
          </cell>
          <cell r="AF48">
            <v>0</v>
          </cell>
          <cell r="AJ48">
            <v>0</v>
          </cell>
        </row>
        <row r="49">
          <cell r="B49">
            <v>598499606</v>
          </cell>
          <cell r="C49" t="str">
            <v>Country Corner Family Medical Center</v>
          </cell>
          <cell r="D49">
            <v>40360</v>
          </cell>
          <cell r="E49">
            <v>40724</v>
          </cell>
          <cell r="F49" t="str">
            <v>101 West Patterson</v>
          </cell>
          <cell r="G49">
            <v>0</v>
          </cell>
          <cell r="H49" t="str">
            <v>Mt. Vernon</v>
          </cell>
          <cell r="I49" t="str">
            <v>MO</v>
          </cell>
          <cell r="J49">
            <v>65712</v>
          </cell>
          <cell r="K49">
            <v>41849</v>
          </cell>
          <cell r="L49">
            <v>41855</v>
          </cell>
          <cell r="M49">
            <v>2558</v>
          </cell>
          <cell r="N49">
            <v>41859</v>
          </cell>
          <cell r="O49">
            <v>1132</v>
          </cell>
          <cell r="P49">
            <v>0</v>
          </cell>
          <cell r="Q49">
            <v>88191</v>
          </cell>
          <cell r="R49" t="str">
            <v>$77.76 &amp; $78.07</v>
          </cell>
          <cell r="S49">
            <v>89.12</v>
          </cell>
          <cell r="T49">
            <v>0</v>
          </cell>
          <cell r="U49">
            <v>78.069999999999993</v>
          </cell>
          <cell r="V49">
            <v>89.12</v>
          </cell>
          <cell r="W49">
            <v>-11.050000000000011</v>
          </cell>
          <cell r="X49" t="e">
            <v>#REF!</v>
          </cell>
          <cell r="Y49" t="e">
            <v>#REF!</v>
          </cell>
          <cell r="Z49">
            <v>-5185</v>
          </cell>
          <cell r="AA49">
            <v>1.1415396439093124</v>
          </cell>
          <cell r="AB49">
            <v>0</v>
          </cell>
          <cell r="AC49">
            <v>0</v>
          </cell>
          <cell r="AD49">
            <v>0</v>
          </cell>
          <cell r="AE49">
            <v>0</v>
          </cell>
          <cell r="AF49">
            <v>0</v>
          </cell>
          <cell r="AJ49">
            <v>0</v>
          </cell>
        </row>
        <row r="50">
          <cell r="B50">
            <v>596092908</v>
          </cell>
          <cell r="C50" t="str">
            <v>Cox Medical Associates of Lebanon</v>
          </cell>
          <cell r="D50">
            <v>40452</v>
          </cell>
          <cell r="E50">
            <v>40816</v>
          </cell>
          <cell r="F50" t="str">
            <v>510 East Highway 52</v>
          </cell>
          <cell r="G50">
            <v>0</v>
          </cell>
          <cell r="H50" t="str">
            <v>Lebanon</v>
          </cell>
          <cell r="I50" t="str">
            <v>MO</v>
          </cell>
          <cell r="J50">
            <v>65536</v>
          </cell>
          <cell r="K50">
            <v>41922</v>
          </cell>
          <cell r="L50">
            <v>41936</v>
          </cell>
          <cell r="M50">
            <v>38</v>
          </cell>
          <cell r="N50">
            <v>41950</v>
          </cell>
          <cell r="O50">
            <v>169</v>
          </cell>
          <cell r="P50">
            <v>0</v>
          </cell>
          <cell r="Q50">
            <v>13141</v>
          </cell>
          <cell r="R50" t="str">
            <v>$77.76 &amp; $78.07</v>
          </cell>
          <cell r="S50">
            <v>128.5</v>
          </cell>
          <cell r="T50">
            <v>0</v>
          </cell>
          <cell r="U50">
            <v>78.069999999999993</v>
          </cell>
          <cell r="V50">
            <v>128.5</v>
          </cell>
          <cell r="W50">
            <v>-50.430000000000007</v>
          </cell>
          <cell r="X50">
            <v>7182</v>
          </cell>
          <cell r="Y50">
            <v>-362188</v>
          </cell>
          <cell r="Z50">
            <v>126350</v>
          </cell>
          <cell r="AA50">
            <v>1.6459587549634944</v>
          </cell>
          <cell r="AB50">
            <v>0</v>
          </cell>
          <cell r="AC50">
            <v>0</v>
          </cell>
          <cell r="AD50">
            <v>0</v>
          </cell>
          <cell r="AE50">
            <v>0</v>
          </cell>
          <cell r="AF50">
            <v>0</v>
          </cell>
          <cell r="AJ50">
            <v>0</v>
          </cell>
        </row>
        <row r="51">
          <cell r="B51">
            <v>593362601</v>
          </cell>
          <cell r="C51" t="str">
            <v>Dale Family Medicine</v>
          </cell>
          <cell r="D51">
            <v>40544</v>
          </cell>
          <cell r="E51">
            <v>40908</v>
          </cell>
          <cell r="F51" t="str">
            <v>1340 S Sam Houston Blvd</v>
          </cell>
          <cell r="G51">
            <v>0</v>
          </cell>
          <cell r="H51" t="str">
            <v>Houston</v>
          </cell>
          <cell r="I51" t="str">
            <v>MO</v>
          </cell>
          <cell r="J51">
            <v>65483</v>
          </cell>
          <cell r="K51">
            <v>42019</v>
          </cell>
          <cell r="L51">
            <v>42024</v>
          </cell>
          <cell r="M51">
            <v>169</v>
          </cell>
          <cell r="N51">
            <v>42166</v>
          </cell>
          <cell r="O51">
            <v>2261</v>
          </cell>
          <cell r="P51">
            <v>0</v>
          </cell>
          <cell r="Q51">
            <v>174135</v>
          </cell>
          <cell r="R51" t="str">
            <v>$76.94 7 $77.08</v>
          </cell>
          <cell r="S51">
            <v>78.3</v>
          </cell>
          <cell r="T51">
            <v>0</v>
          </cell>
          <cell r="U51">
            <v>78.069999999999993</v>
          </cell>
          <cell r="V51">
            <v>78.3</v>
          </cell>
          <cell r="W51">
            <v>-0.23000000000000398</v>
          </cell>
          <cell r="X51">
            <v>7694</v>
          </cell>
          <cell r="Y51">
            <v>-1770</v>
          </cell>
          <cell r="Z51">
            <v>151776</v>
          </cell>
          <cell r="AA51">
            <v>1.0029460740361216</v>
          </cell>
          <cell r="AB51" t="str">
            <v>X</v>
          </cell>
          <cell r="AC51">
            <v>1</v>
          </cell>
          <cell r="AD51">
            <v>169</v>
          </cell>
          <cell r="AE51">
            <v>2550</v>
          </cell>
          <cell r="AF51">
            <v>2381</v>
          </cell>
          <cell r="AG51">
            <v>0</v>
          </cell>
          <cell r="AH51">
            <v>0</v>
          </cell>
          <cell r="AI51">
            <v>0</v>
          </cell>
          <cell r="AJ51">
            <v>0</v>
          </cell>
        </row>
        <row r="52">
          <cell r="B52">
            <v>593197007</v>
          </cell>
          <cell r="C52" t="str">
            <v>Dekalb Health Services</v>
          </cell>
          <cell r="D52">
            <v>40544</v>
          </cell>
          <cell r="E52">
            <v>40908</v>
          </cell>
          <cell r="F52" t="str">
            <v xml:space="preserve">1007 South Polk, </v>
          </cell>
          <cell r="G52" t="str">
            <v>P OBox 236</v>
          </cell>
          <cell r="H52" t="str">
            <v>Maysville</v>
          </cell>
          <cell r="I52" t="str">
            <v>MO</v>
          </cell>
          <cell r="J52">
            <v>64469</v>
          </cell>
          <cell r="K52">
            <v>41880</v>
          </cell>
          <cell r="L52">
            <v>41887</v>
          </cell>
          <cell r="M52">
            <v>2233</v>
          </cell>
          <cell r="N52">
            <v>41890</v>
          </cell>
          <cell r="O52">
            <v>1815</v>
          </cell>
          <cell r="P52">
            <v>0</v>
          </cell>
          <cell r="Q52">
            <v>141697</v>
          </cell>
          <cell r="R52">
            <v>78.069999999999993</v>
          </cell>
          <cell r="S52">
            <v>87.21</v>
          </cell>
          <cell r="T52">
            <v>0</v>
          </cell>
          <cell r="U52">
            <v>78.069999999999993</v>
          </cell>
          <cell r="V52">
            <v>87.21</v>
          </cell>
          <cell r="W52">
            <v>-9.14</v>
          </cell>
          <cell r="X52">
            <v>6579</v>
          </cell>
          <cell r="Y52">
            <v>-60132</v>
          </cell>
          <cell r="Z52">
            <v>-107522</v>
          </cell>
          <cell r="AA52">
            <v>1.117074420391956</v>
          </cell>
          <cell r="AB52">
            <v>0</v>
          </cell>
          <cell r="AC52">
            <v>0</v>
          </cell>
          <cell r="AD52">
            <v>0</v>
          </cell>
          <cell r="AE52">
            <v>0</v>
          </cell>
          <cell r="AF52">
            <v>0</v>
          </cell>
          <cell r="AJ52">
            <v>0</v>
          </cell>
        </row>
        <row r="53">
          <cell r="B53">
            <v>598201408</v>
          </cell>
          <cell r="C53" t="str">
            <v>Desoto Family Practice</v>
          </cell>
          <cell r="D53">
            <v>40544</v>
          </cell>
          <cell r="E53">
            <v>40908</v>
          </cell>
          <cell r="F53" t="str">
            <v>12 Jefferson Square</v>
          </cell>
          <cell r="G53">
            <v>0</v>
          </cell>
          <cell r="H53" t="str">
            <v>Desoto</v>
          </cell>
          <cell r="I53" t="str">
            <v>MO</v>
          </cell>
          <cell r="J53">
            <v>63020</v>
          </cell>
          <cell r="K53">
            <v>41557</v>
          </cell>
          <cell r="L53">
            <v>42003</v>
          </cell>
          <cell r="M53">
            <v>-2101</v>
          </cell>
          <cell r="N53">
            <v>42017</v>
          </cell>
          <cell r="O53">
            <v>2461</v>
          </cell>
          <cell r="P53">
            <v>5266</v>
          </cell>
          <cell r="Q53">
            <v>603247</v>
          </cell>
          <cell r="R53">
            <v>78.069999999999993</v>
          </cell>
          <cell r="S53">
            <v>90.79</v>
          </cell>
          <cell r="T53">
            <v>0</v>
          </cell>
          <cell r="U53">
            <v>78.069999999999993</v>
          </cell>
          <cell r="V53">
            <v>87.05</v>
          </cell>
          <cell r="W53">
            <v>-8.980000000000004</v>
          </cell>
          <cell r="X53">
            <v>16908</v>
          </cell>
          <cell r="Y53">
            <v>-151834</v>
          </cell>
          <cell r="Z53">
            <v>168871</v>
          </cell>
          <cell r="AA53">
            <v>1.1150249775842194</v>
          </cell>
          <cell r="AB53">
            <v>0</v>
          </cell>
          <cell r="AC53">
            <v>0</v>
          </cell>
          <cell r="AD53">
            <v>0</v>
          </cell>
          <cell r="AE53">
            <v>0</v>
          </cell>
          <cell r="AF53">
            <v>0</v>
          </cell>
          <cell r="AJ53">
            <v>0</v>
          </cell>
        </row>
        <row r="54">
          <cell r="B54">
            <v>598937001</v>
          </cell>
          <cell r="C54" t="str">
            <v>Dixon Family Practice And Internal Medicine, LLC</v>
          </cell>
          <cell r="D54">
            <v>40544</v>
          </cell>
          <cell r="E54">
            <v>40908</v>
          </cell>
          <cell r="F54" t="str">
            <v xml:space="preserve">206 W. 2nd Street </v>
          </cell>
          <cell r="G54" t="str">
            <v>PO Box 9900</v>
          </cell>
          <cell r="H54" t="str">
            <v>Dixon</v>
          </cell>
          <cell r="I54" t="str">
            <v>MO</v>
          </cell>
          <cell r="J54">
            <v>65459</v>
          </cell>
          <cell r="K54">
            <v>42024</v>
          </cell>
          <cell r="L54">
            <v>42039</v>
          </cell>
          <cell r="M54">
            <v>816</v>
          </cell>
          <cell r="N54">
            <v>42044</v>
          </cell>
          <cell r="O54">
            <v>2704</v>
          </cell>
          <cell r="P54">
            <v>2772</v>
          </cell>
          <cell r="Q54">
            <v>427511</v>
          </cell>
          <cell r="R54">
            <v>78.069999999999993</v>
          </cell>
          <cell r="S54">
            <v>80.84</v>
          </cell>
          <cell r="T54">
            <v>0</v>
          </cell>
          <cell r="U54">
            <v>78.069999999999993</v>
          </cell>
          <cell r="V54">
            <v>80.84</v>
          </cell>
          <cell r="W54">
            <v>-2.7700000000000102</v>
          </cell>
          <cell r="X54">
            <v>12163</v>
          </cell>
          <cell r="Y54">
            <v>-33692</v>
          </cell>
          <cell r="Z54">
            <v>672269</v>
          </cell>
          <cell r="AA54">
            <v>1.0354809786089407</v>
          </cell>
          <cell r="AB54">
            <v>0</v>
          </cell>
          <cell r="AC54">
            <v>0</v>
          </cell>
          <cell r="AD54">
            <v>0</v>
          </cell>
          <cell r="AE54">
            <v>0</v>
          </cell>
          <cell r="AF54">
            <v>0</v>
          </cell>
          <cell r="AJ54">
            <v>0</v>
          </cell>
        </row>
        <row r="55">
          <cell r="B55">
            <v>599102506</v>
          </cell>
          <cell r="C55" t="str">
            <v>Doctors Urgent Care of West Plains, LLC</v>
          </cell>
          <cell r="D55">
            <v>40544</v>
          </cell>
          <cell r="E55">
            <v>40908</v>
          </cell>
          <cell r="F55" t="str">
            <v>314 N. Kentucky Street</v>
          </cell>
          <cell r="G55">
            <v>0</v>
          </cell>
          <cell r="H55" t="str">
            <v>West Plains</v>
          </cell>
          <cell r="I55" t="str">
            <v>MO</v>
          </cell>
          <cell r="J55">
            <v>65775</v>
          </cell>
          <cell r="K55">
            <v>41978</v>
          </cell>
          <cell r="L55">
            <v>41989</v>
          </cell>
          <cell r="M55">
            <v>-897</v>
          </cell>
          <cell r="N55">
            <v>0</v>
          </cell>
          <cell r="O55">
            <v>1688</v>
          </cell>
          <cell r="P55">
            <v>0</v>
          </cell>
          <cell r="Q55">
            <v>116303</v>
          </cell>
          <cell r="R55">
            <v>77.52</v>
          </cell>
          <cell r="S55">
            <v>77.52</v>
          </cell>
          <cell r="T55">
            <v>0</v>
          </cell>
          <cell r="U55">
            <v>78.069999999999993</v>
          </cell>
          <cell r="V55">
            <v>68.900000000000006</v>
          </cell>
          <cell r="W55">
            <v>9.1699999999999875</v>
          </cell>
          <cell r="X55">
            <v>4200</v>
          </cell>
          <cell r="Y55">
            <v>38514</v>
          </cell>
          <cell r="Z55">
            <v>0</v>
          </cell>
          <cell r="AA55">
            <v>0.88254130908159356</v>
          </cell>
          <cell r="AB55">
            <v>0</v>
          </cell>
          <cell r="AC55">
            <v>0</v>
          </cell>
          <cell r="AD55">
            <v>0</v>
          </cell>
          <cell r="AE55">
            <v>0</v>
          </cell>
          <cell r="AF55">
            <v>0</v>
          </cell>
          <cell r="AG55">
            <v>0</v>
          </cell>
          <cell r="AH55">
            <v>0</v>
          </cell>
          <cell r="AI55">
            <v>0</v>
          </cell>
          <cell r="AJ55">
            <v>0</v>
          </cell>
        </row>
        <row r="56">
          <cell r="B56">
            <v>592540009</v>
          </cell>
          <cell r="C56" t="str">
            <v>Eldon Clinic  (The)</v>
          </cell>
          <cell r="D56">
            <v>40299</v>
          </cell>
          <cell r="E56">
            <v>40663</v>
          </cell>
          <cell r="F56" t="str">
            <v>304A East 4th Street</v>
          </cell>
          <cell r="G56">
            <v>0</v>
          </cell>
          <cell r="H56" t="str">
            <v>Eldon</v>
          </cell>
          <cell r="I56" t="str">
            <v>MO</v>
          </cell>
          <cell r="J56">
            <v>65026</v>
          </cell>
          <cell r="K56">
            <v>41939</v>
          </cell>
          <cell r="L56">
            <v>41947</v>
          </cell>
          <cell r="M56">
            <v>233</v>
          </cell>
          <cell r="N56">
            <v>41947</v>
          </cell>
          <cell r="O56">
            <v>4598</v>
          </cell>
          <cell r="P56">
            <v>0</v>
          </cell>
          <cell r="Q56">
            <v>357540</v>
          </cell>
          <cell r="R56" t="str">
            <v>77.76 &amp; 78.07</v>
          </cell>
          <cell r="S56">
            <v>114.69</v>
          </cell>
          <cell r="T56">
            <v>0</v>
          </cell>
          <cell r="U56">
            <v>78.069999999999993</v>
          </cell>
          <cell r="V56">
            <v>114.69</v>
          </cell>
          <cell r="W56">
            <v>-36.620000000000005</v>
          </cell>
          <cell r="X56">
            <v>11510</v>
          </cell>
          <cell r="Y56">
            <v>-421496</v>
          </cell>
          <cell r="Z56">
            <v>-31818</v>
          </cell>
          <cell r="AA56">
            <v>1.4690662226207252</v>
          </cell>
          <cell r="AB56">
            <v>0</v>
          </cell>
          <cell r="AC56">
            <v>0</v>
          </cell>
          <cell r="AD56">
            <v>0</v>
          </cell>
          <cell r="AE56">
            <v>0</v>
          </cell>
          <cell r="AF56">
            <v>0</v>
          </cell>
          <cell r="AJ56">
            <v>0</v>
          </cell>
        </row>
        <row r="57">
          <cell r="B57">
            <v>593786809</v>
          </cell>
          <cell r="C57" t="str">
            <v>Eminence Medical Clinic</v>
          </cell>
          <cell r="D57">
            <v>40360</v>
          </cell>
          <cell r="E57">
            <v>40724</v>
          </cell>
          <cell r="F57" t="str">
            <v xml:space="preserve">Hwy 19 South </v>
          </cell>
          <cell r="G57" t="str">
            <v>PO Box 847</v>
          </cell>
          <cell r="H57" t="str">
            <v>Eminence</v>
          </cell>
          <cell r="I57" t="str">
            <v>MO</v>
          </cell>
          <cell r="J57">
            <v>65466</v>
          </cell>
          <cell r="K57">
            <v>41897</v>
          </cell>
          <cell r="L57">
            <v>41989</v>
          </cell>
          <cell r="M57">
            <v>108</v>
          </cell>
          <cell r="N57">
            <v>41997</v>
          </cell>
          <cell r="O57">
            <v>653</v>
          </cell>
          <cell r="P57">
            <v>0</v>
          </cell>
          <cell r="Q57">
            <v>50886</v>
          </cell>
          <cell r="R57" t="str">
            <v>$77.76 &amp; $78.07</v>
          </cell>
          <cell r="S57">
            <v>96.54</v>
          </cell>
          <cell r="T57">
            <v>0</v>
          </cell>
          <cell r="U57">
            <v>78.069999999999993</v>
          </cell>
          <cell r="V57">
            <v>96.54</v>
          </cell>
          <cell r="W57">
            <v>-18.470000000000013</v>
          </cell>
          <cell r="X57">
            <v>21827</v>
          </cell>
          <cell r="Y57">
            <v>-403145</v>
          </cell>
          <cell r="Z57">
            <v>-19247</v>
          </cell>
          <cell r="AA57">
            <v>1.2365825541180993</v>
          </cell>
          <cell r="AB57">
            <v>0</v>
          </cell>
          <cell r="AC57">
            <v>0</v>
          </cell>
          <cell r="AD57">
            <v>0</v>
          </cell>
          <cell r="AE57">
            <v>0</v>
          </cell>
          <cell r="AF57">
            <v>0</v>
          </cell>
          <cell r="AJ57">
            <v>0</v>
          </cell>
        </row>
        <row r="58">
          <cell r="B58">
            <v>597560101</v>
          </cell>
          <cell r="C58" t="str">
            <v>Family And Occupational Medicine of Monett</v>
          </cell>
          <cell r="D58">
            <v>40452</v>
          </cell>
          <cell r="E58">
            <v>40816</v>
          </cell>
          <cell r="F58" t="str">
            <v>2200 East Cleveland Street</v>
          </cell>
          <cell r="G58">
            <v>0</v>
          </cell>
          <cell r="H58" t="str">
            <v>Monett</v>
          </cell>
          <cell r="I58" t="str">
            <v>MO</v>
          </cell>
          <cell r="J58">
            <v>65708</v>
          </cell>
          <cell r="K58">
            <v>42026</v>
          </cell>
          <cell r="L58">
            <v>0</v>
          </cell>
          <cell r="M58">
            <v>0</v>
          </cell>
          <cell r="N58">
            <v>0</v>
          </cell>
          <cell r="O58">
            <v>1003</v>
          </cell>
          <cell r="P58">
            <v>0</v>
          </cell>
          <cell r="Q58">
            <v>77993</v>
          </cell>
          <cell r="R58">
            <v>77.760000000000005</v>
          </cell>
          <cell r="S58">
            <v>133.86000000000001</v>
          </cell>
          <cell r="T58">
            <v>0</v>
          </cell>
          <cell r="U58">
            <v>78.069999999999993</v>
          </cell>
          <cell r="V58">
            <v>133.86000000000001</v>
          </cell>
          <cell r="W58">
            <v>-55.79000000000002</v>
          </cell>
          <cell r="X58">
            <v>11187</v>
          </cell>
          <cell r="Y58">
            <v>-624123</v>
          </cell>
          <cell r="Z58">
            <v>191107</v>
          </cell>
          <cell r="AA58">
            <v>1.7146150890226723</v>
          </cell>
          <cell r="AB58" t="str">
            <v>X</v>
          </cell>
          <cell r="AC58">
            <v>0</v>
          </cell>
          <cell r="AD58">
            <v>0</v>
          </cell>
          <cell r="AE58">
            <v>0</v>
          </cell>
          <cell r="AF58">
            <v>0</v>
          </cell>
          <cell r="AG58">
            <v>1</v>
          </cell>
          <cell r="AH58">
            <v>0</v>
          </cell>
          <cell r="AI58">
            <v>230</v>
          </cell>
          <cell r="AJ58">
            <v>230</v>
          </cell>
        </row>
        <row r="59">
          <cell r="B59">
            <v>599206901</v>
          </cell>
          <cell r="C59" t="str">
            <v>Family First Medical Center, Inc.</v>
          </cell>
          <cell r="D59">
            <v>40360</v>
          </cell>
          <cell r="E59">
            <v>40724</v>
          </cell>
          <cell r="F59" t="str">
            <v>1226 Linn Street</v>
          </cell>
          <cell r="G59">
            <v>0</v>
          </cell>
          <cell r="H59" t="str">
            <v>Sikeston</v>
          </cell>
          <cell r="I59" t="str">
            <v>MO</v>
          </cell>
          <cell r="J59">
            <v>63801</v>
          </cell>
          <cell r="K59">
            <v>0</v>
          </cell>
          <cell r="L59">
            <v>0</v>
          </cell>
          <cell r="M59">
            <v>0</v>
          </cell>
          <cell r="N59">
            <v>0</v>
          </cell>
          <cell r="O59">
            <v>0</v>
          </cell>
          <cell r="P59">
            <v>0</v>
          </cell>
          <cell r="Q59">
            <v>0</v>
          </cell>
          <cell r="R59">
            <v>78.069999999999993</v>
          </cell>
          <cell r="S59">
            <v>82.87</v>
          </cell>
          <cell r="T59">
            <v>0</v>
          </cell>
          <cell r="U59">
            <v>78.069999999999993</v>
          </cell>
          <cell r="V59">
            <v>82.87</v>
          </cell>
          <cell r="W59">
            <v>-4.8000000000000114</v>
          </cell>
          <cell r="X59">
            <v>5012</v>
          </cell>
          <cell r="Y59">
            <v>-24058</v>
          </cell>
          <cell r="Z59">
            <v>0</v>
          </cell>
          <cell r="AA59">
            <v>1.0614832842320996</v>
          </cell>
          <cell r="AB59">
            <v>0</v>
          </cell>
          <cell r="AC59">
            <v>0</v>
          </cell>
          <cell r="AD59">
            <v>0</v>
          </cell>
          <cell r="AE59">
            <v>0</v>
          </cell>
          <cell r="AF59">
            <v>0</v>
          </cell>
          <cell r="AJ59">
            <v>0</v>
          </cell>
        </row>
        <row r="60">
          <cell r="B60">
            <v>597797505</v>
          </cell>
          <cell r="C60" t="str">
            <v>Family Health Associates, PC</v>
          </cell>
          <cell r="D60">
            <v>40544</v>
          </cell>
          <cell r="E60">
            <v>40908</v>
          </cell>
          <cell r="F60" t="str">
            <v>341 Hospital Drive</v>
          </cell>
          <cell r="G60">
            <v>0</v>
          </cell>
          <cell r="H60" t="str">
            <v>Lebanon</v>
          </cell>
          <cell r="I60" t="str">
            <v>MO</v>
          </cell>
          <cell r="J60">
            <v>65536</v>
          </cell>
          <cell r="K60">
            <v>41226</v>
          </cell>
          <cell r="L60">
            <v>41254</v>
          </cell>
          <cell r="M60">
            <v>3898</v>
          </cell>
          <cell r="N60">
            <v>41257</v>
          </cell>
          <cell r="O60">
            <v>784</v>
          </cell>
          <cell r="P60">
            <v>2549</v>
          </cell>
          <cell r="Q60">
            <v>260207</v>
          </cell>
          <cell r="R60">
            <v>78.069999999999993</v>
          </cell>
          <cell r="S60">
            <v>83.58</v>
          </cell>
          <cell r="T60">
            <v>0</v>
          </cell>
          <cell r="U60">
            <v>78.069999999999993</v>
          </cell>
          <cell r="V60">
            <v>83.58</v>
          </cell>
          <cell r="W60">
            <v>-5.5100000000000051</v>
          </cell>
          <cell r="X60">
            <v>11147</v>
          </cell>
          <cell r="Y60">
            <v>-61420</v>
          </cell>
          <cell r="Z60">
            <v>-58965</v>
          </cell>
          <cell r="AA60">
            <v>1.0705776866914309</v>
          </cell>
          <cell r="AB60">
            <v>0</v>
          </cell>
          <cell r="AC60">
            <v>0</v>
          </cell>
          <cell r="AD60">
            <v>0</v>
          </cell>
          <cell r="AE60">
            <v>0</v>
          </cell>
          <cell r="AF60">
            <v>0</v>
          </cell>
          <cell r="AJ60">
            <v>0</v>
          </cell>
        </row>
        <row r="61">
          <cell r="B61">
            <v>597932300</v>
          </cell>
          <cell r="C61" t="str">
            <v>Family Health Care-Mountain Grove</v>
          </cell>
          <cell r="D61">
            <v>40360</v>
          </cell>
          <cell r="E61">
            <v>40724</v>
          </cell>
          <cell r="F61" t="str">
            <v>120 West 16th St</v>
          </cell>
          <cell r="G61">
            <v>0</v>
          </cell>
          <cell r="H61" t="str">
            <v>Mountain Grove</v>
          </cell>
          <cell r="I61" t="str">
            <v>MO</v>
          </cell>
          <cell r="J61">
            <v>65711</v>
          </cell>
          <cell r="K61">
            <v>41901</v>
          </cell>
          <cell r="L61">
            <v>41989</v>
          </cell>
          <cell r="M61">
            <v>643</v>
          </cell>
          <cell r="N61">
            <v>41997</v>
          </cell>
          <cell r="O61">
            <v>4154</v>
          </cell>
          <cell r="P61">
            <v>6</v>
          </cell>
          <cell r="Q61">
            <v>324132</v>
          </cell>
          <cell r="R61" t="str">
            <v>$77.76 &amp; $78.07</v>
          </cell>
          <cell r="S61">
            <v>117</v>
          </cell>
          <cell r="T61">
            <v>0</v>
          </cell>
          <cell r="U61">
            <v>78.069999999999993</v>
          </cell>
          <cell r="V61">
            <v>117</v>
          </cell>
          <cell r="W61">
            <v>-38.930000000000007</v>
          </cell>
          <cell r="X61">
            <v>18844</v>
          </cell>
          <cell r="Y61">
            <v>-733597</v>
          </cell>
          <cell r="Z61">
            <v>-10737</v>
          </cell>
          <cell r="AA61">
            <v>1.498655053157423</v>
          </cell>
          <cell r="AB61">
            <v>0</v>
          </cell>
          <cell r="AC61">
            <v>0</v>
          </cell>
          <cell r="AD61">
            <v>0</v>
          </cell>
          <cell r="AE61">
            <v>0</v>
          </cell>
          <cell r="AF61">
            <v>0</v>
          </cell>
          <cell r="AJ61">
            <v>0</v>
          </cell>
        </row>
        <row r="62">
          <cell r="B62">
            <v>599250404</v>
          </cell>
          <cell r="C62" t="str">
            <v>Family Health, Inc.</v>
          </cell>
          <cell r="D62">
            <v>40544</v>
          </cell>
          <cell r="E62">
            <v>40908</v>
          </cell>
          <cell r="F62" t="str">
            <v>600 West Morrison Street, Suite 5</v>
          </cell>
          <cell r="G62">
            <v>0</v>
          </cell>
          <cell r="H62" t="str">
            <v>Fayette</v>
          </cell>
          <cell r="I62" t="str">
            <v>MO</v>
          </cell>
          <cell r="J62">
            <v>65248</v>
          </cell>
          <cell r="K62">
            <v>41880</v>
          </cell>
          <cell r="L62">
            <v>0</v>
          </cell>
          <cell r="M62">
            <v>-1577</v>
          </cell>
          <cell r="N62">
            <v>0</v>
          </cell>
          <cell r="O62">
            <v>386</v>
          </cell>
          <cell r="P62">
            <v>910</v>
          </cell>
          <cell r="Q62">
            <v>99546</v>
          </cell>
          <cell r="R62">
            <v>76.81</v>
          </cell>
          <cell r="S62">
            <v>76.81</v>
          </cell>
          <cell r="T62">
            <v>0</v>
          </cell>
          <cell r="U62">
            <v>78.069999999999993</v>
          </cell>
          <cell r="V62">
            <v>76.81</v>
          </cell>
          <cell r="W62">
            <v>1.2599999999999909</v>
          </cell>
          <cell r="X62">
            <v>6234</v>
          </cell>
          <cell r="Y62">
            <v>7855</v>
          </cell>
          <cell r="Z62">
            <v>-4488</v>
          </cell>
          <cell r="AA62">
            <v>0.98386063788907407</v>
          </cell>
          <cell r="AB62">
            <v>0</v>
          </cell>
          <cell r="AC62">
            <v>0</v>
          </cell>
          <cell r="AD62">
            <v>0</v>
          </cell>
          <cell r="AE62">
            <v>0</v>
          </cell>
          <cell r="AF62">
            <v>0</v>
          </cell>
          <cell r="AJ62">
            <v>0</v>
          </cell>
        </row>
        <row r="63">
          <cell r="B63">
            <v>595232901</v>
          </cell>
          <cell r="C63" t="str">
            <v>Family Medical Care</v>
          </cell>
          <cell r="D63">
            <v>40360</v>
          </cell>
          <cell r="E63">
            <v>40724</v>
          </cell>
          <cell r="F63" t="str">
            <v>309 E. Hospital Road</v>
          </cell>
          <cell r="G63">
            <v>0</v>
          </cell>
          <cell r="H63" t="str">
            <v>El Dorado Springs</v>
          </cell>
          <cell r="I63" t="str">
            <v>MO</v>
          </cell>
          <cell r="J63">
            <v>64744</v>
          </cell>
          <cell r="K63">
            <v>41905</v>
          </cell>
          <cell r="L63">
            <v>41989</v>
          </cell>
          <cell r="M63">
            <v>8522</v>
          </cell>
          <cell r="N63">
            <v>41997</v>
          </cell>
          <cell r="O63">
            <v>2103</v>
          </cell>
          <cell r="P63">
            <v>3447</v>
          </cell>
          <cell r="Q63">
            <v>432342</v>
          </cell>
          <cell r="R63" t="str">
            <v>$77.76 &amp; $78.07</v>
          </cell>
          <cell r="S63">
            <v>107.01</v>
          </cell>
          <cell r="T63">
            <v>0</v>
          </cell>
          <cell r="U63">
            <v>78.069999999999993</v>
          </cell>
          <cell r="V63">
            <v>107.01</v>
          </cell>
          <cell r="W63">
            <v>-28.940000000000012</v>
          </cell>
          <cell r="X63">
            <v>154953</v>
          </cell>
          <cell r="Y63">
            <v>-4484340</v>
          </cell>
          <cell r="Z63">
            <v>-726208</v>
          </cell>
          <cell r="AA63">
            <v>1.3706929678493662</v>
          </cell>
          <cell r="AB63">
            <v>0</v>
          </cell>
          <cell r="AC63">
            <v>0</v>
          </cell>
          <cell r="AD63">
            <v>0</v>
          </cell>
          <cell r="AE63">
            <v>0</v>
          </cell>
          <cell r="AF63">
            <v>0</v>
          </cell>
          <cell r="AJ63">
            <v>0</v>
          </cell>
        </row>
        <row r="64">
          <cell r="B64">
            <v>594573107</v>
          </cell>
          <cell r="C64" t="str">
            <v>Family Medical Center of Carthage</v>
          </cell>
          <cell r="D64">
            <v>40544</v>
          </cell>
          <cell r="E64">
            <v>40908</v>
          </cell>
          <cell r="F64" t="str">
            <v>1632 Missouri Avenue</v>
          </cell>
          <cell r="G64">
            <v>0</v>
          </cell>
          <cell r="H64" t="str">
            <v>Carthage</v>
          </cell>
          <cell r="I64" t="str">
            <v>MO</v>
          </cell>
          <cell r="J64">
            <v>65808</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J64">
            <v>0</v>
          </cell>
        </row>
        <row r="65">
          <cell r="B65">
            <v>595778606</v>
          </cell>
          <cell r="C65" t="str">
            <v>Family Medicine of Branson West</v>
          </cell>
          <cell r="D65">
            <v>40360</v>
          </cell>
          <cell r="E65">
            <v>40724</v>
          </cell>
          <cell r="F65" t="str">
            <v>18598 State Hwy 13</v>
          </cell>
          <cell r="G65">
            <v>0</v>
          </cell>
          <cell r="H65" t="str">
            <v>Branson West</v>
          </cell>
          <cell r="I65" t="str">
            <v>MO</v>
          </cell>
          <cell r="J65">
            <v>65737</v>
          </cell>
          <cell r="K65">
            <v>41905</v>
          </cell>
          <cell r="L65">
            <v>41989</v>
          </cell>
          <cell r="M65">
            <v>2623</v>
          </cell>
          <cell r="N65">
            <v>41997</v>
          </cell>
          <cell r="O65">
            <v>2431</v>
          </cell>
          <cell r="P65">
            <v>4</v>
          </cell>
          <cell r="Q65">
            <v>189748</v>
          </cell>
          <cell r="R65" t="str">
            <v>$77.76 &amp; $78.07</v>
          </cell>
          <cell r="S65">
            <v>107.01</v>
          </cell>
          <cell r="T65">
            <v>0</v>
          </cell>
          <cell r="U65">
            <v>78.069999999999993</v>
          </cell>
          <cell r="V65">
            <v>107.01</v>
          </cell>
          <cell r="W65">
            <v>-28.940000000000012</v>
          </cell>
          <cell r="X65">
            <v>154953</v>
          </cell>
          <cell r="Y65">
            <v>-4484340</v>
          </cell>
          <cell r="Z65">
            <v>-726208</v>
          </cell>
          <cell r="AA65">
            <v>1.3706929678493662</v>
          </cell>
          <cell r="AB65">
            <v>0</v>
          </cell>
          <cell r="AC65">
            <v>0</v>
          </cell>
          <cell r="AD65">
            <v>0</v>
          </cell>
          <cell r="AE65">
            <v>0</v>
          </cell>
          <cell r="AF65">
            <v>0</v>
          </cell>
          <cell r="AJ65">
            <v>0</v>
          </cell>
        </row>
        <row r="66">
          <cell r="B66">
            <v>596059600</v>
          </cell>
          <cell r="C66" t="str">
            <v>Family Practice and Obstetrics of Monett</v>
          </cell>
          <cell r="D66">
            <v>40452</v>
          </cell>
          <cell r="E66">
            <v>40816</v>
          </cell>
          <cell r="F66" t="str">
            <v>815 North Lincoln  Suite G</v>
          </cell>
          <cell r="G66">
            <v>0</v>
          </cell>
          <cell r="H66" t="str">
            <v>Monett</v>
          </cell>
          <cell r="I66" t="str">
            <v>MO</v>
          </cell>
          <cell r="J66">
            <v>65708</v>
          </cell>
          <cell r="K66">
            <v>41879</v>
          </cell>
          <cell r="L66">
            <v>41893</v>
          </cell>
          <cell r="M66">
            <v>391</v>
          </cell>
          <cell r="N66">
            <v>41908</v>
          </cell>
          <cell r="O66">
            <v>6287</v>
          </cell>
          <cell r="P66">
            <v>0</v>
          </cell>
          <cell r="Q66">
            <v>490349</v>
          </cell>
          <cell r="R66" t="str">
            <v>$77.76 &amp; $78.07</v>
          </cell>
          <cell r="S66">
            <v>102.57</v>
          </cell>
          <cell r="T66">
            <v>0</v>
          </cell>
          <cell r="U66">
            <v>78.069999999999993</v>
          </cell>
          <cell r="V66">
            <v>102.57</v>
          </cell>
          <cell r="W66">
            <v>-24.5</v>
          </cell>
          <cell r="X66">
            <v>12985</v>
          </cell>
          <cell r="Y66">
            <v>-318133</v>
          </cell>
          <cell r="Z66">
            <v>193990</v>
          </cell>
          <cell r="AA66">
            <v>1.3138209299346741</v>
          </cell>
          <cell r="AB66">
            <v>0</v>
          </cell>
          <cell r="AC66">
            <v>0</v>
          </cell>
          <cell r="AD66">
            <v>0</v>
          </cell>
          <cell r="AE66">
            <v>0</v>
          </cell>
          <cell r="AF66">
            <v>0</v>
          </cell>
          <cell r="AJ66">
            <v>0</v>
          </cell>
        </row>
        <row r="67">
          <cell r="B67">
            <v>594691404</v>
          </cell>
          <cell r="C67" t="str">
            <v>Family Practice of Ray County</v>
          </cell>
          <cell r="D67">
            <v>40544</v>
          </cell>
          <cell r="E67">
            <v>40908</v>
          </cell>
          <cell r="F67" t="str">
            <v>811 East South Street</v>
          </cell>
          <cell r="G67" t="str">
            <v>PO Box 573</v>
          </cell>
          <cell r="H67" t="str">
            <v>Richmond</v>
          </cell>
          <cell r="I67" t="str">
            <v>MO</v>
          </cell>
          <cell r="J67">
            <v>64085</v>
          </cell>
          <cell r="K67">
            <v>41837</v>
          </cell>
          <cell r="L67">
            <v>41849</v>
          </cell>
          <cell r="M67">
            <v>54</v>
          </cell>
          <cell r="N67">
            <v>41859</v>
          </cell>
          <cell r="O67">
            <v>883</v>
          </cell>
          <cell r="P67">
            <v>1156</v>
          </cell>
          <cell r="Q67">
            <v>159185</v>
          </cell>
          <cell r="R67">
            <v>78.069999999999993</v>
          </cell>
          <cell r="S67">
            <v>108.36</v>
          </cell>
          <cell r="T67">
            <v>0</v>
          </cell>
          <cell r="U67">
            <v>78.069999999999993</v>
          </cell>
          <cell r="V67">
            <v>108.36</v>
          </cell>
          <cell r="W67">
            <v>-30.290000000000006</v>
          </cell>
          <cell r="X67">
            <v>2940</v>
          </cell>
          <cell r="Y67">
            <v>-89053</v>
          </cell>
          <cell r="Z67">
            <v>120105</v>
          </cell>
          <cell r="AA67">
            <v>1.387985141539644</v>
          </cell>
          <cell r="AB67">
            <v>0</v>
          </cell>
          <cell r="AC67">
            <v>0</v>
          </cell>
          <cell r="AD67">
            <v>0</v>
          </cell>
          <cell r="AE67">
            <v>0</v>
          </cell>
          <cell r="AF67">
            <v>0</v>
          </cell>
          <cell r="AJ67">
            <v>0</v>
          </cell>
        </row>
        <row r="68">
          <cell r="B68">
            <v>597622208</v>
          </cell>
          <cell r="C68" t="str">
            <v>Family Preference Health Care</v>
          </cell>
          <cell r="D68">
            <v>40544</v>
          </cell>
          <cell r="E68">
            <v>40908</v>
          </cell>
          <cell r="F68" t="str">
            <v>201 West Main</v>
          </cell>
          <cell r="G68" t="str">
            <v>PO Box 358</v>
          </cell>
          <cell r="H68" t="str">
            <v>Matthews</v>
          </cell>
          <cell r="I68" t="str">
            <v>MO</v>
          </cell>
          <cell r="J68">
            <v>63867</v>
          </cell>
          <cell r="K68">
            <v>41880</v>
          </cell>
          <cell r="L68">
            <v>41904</v>
          </cell>
          <cell r="M68">
            <v>330</v>
          </cell>
          <cell r="N68">
            <v>41904</v>
          </cell>
          <cell r="O68">
            <v>1081</v>
          </cell>
          <cell r="P68">
            <v>0</v>
          </cell>
          <cell r="Q68">
            <v>84394</v>
          </cell>
          <cell r="R68">
            <v>78.069999999999993</v>
          </cell>
          <cell r="S68">
            <v>106.78</v>
          </cell>
          <cell r="T68">
            <v>0</v>
          </cell>
          <cell r="U68">
            <v>78.069999999999993</v>
          </cell>
          <cell r="V68">
            <v>106.78</v>
          </cell>
          <cell r="W68">
            <v>-28.710000000000008</v>
          </cell>
          <cell r="X68">
            <v>3102</v>
          </cell>
          <cell r="Y68">
            <v>-89058</v>
          </cell>
          <cell r="Z68">
            <v>104290</v>
          </cell>
          <cell r="AA68">
            <v>1.3677468938132447</v>
          </cell>
          <cell r="AB68">
            <v>0</v>
          </cell>
          <cell r="AC68">
            <v>0</v>
          </cell>
          <cell r="AD68">
            <v>0</v>
          </cell>
          <cell r="AE68">
            <v>0</v>
          </cell>
          <cell r="AF68">
            <v>0</v>
          </cell>
          <cell r="AJ68">
            <v>0</v>
          </cell>
        </row>
        <row r="69">
          <cell r="B69">
            <v>596020800</v>
          </cell>
          <cell r="C69" t="str">
            <v>Family Walk In Clinic of Mountain Grove</v>
          </cell>
          <cell r="D69">
            <v>40544</v>
          </cell>
          <cell r="E69">
            <v>40908</v>
          </cell>
          <cell r="F69" t="str">
            <v>205 West 3rd Street  Suite 3</v>
          </cell>
          <cell r="G69">
            <v>0</v>
          </cell>
          <cell r="H69" t="str">
            <v>Mountain Grove</v>
          </cell>
          <cell r="I69" t="str">
            <v>MO</v>
          </cell>
          <cell r="J69">
            <v>65711</v>
          </cell>
          <cell r="K69">
            <v>41848</v>
          </cell>
          <cell r="L69">
            <v>41852</v>
          </cell>
          <cell r="M69">
            <v>41059</v>
          </cell>
          <cell r="N69">
            <v>41859</v>
          </cell>
          <cell r="O69">
            <v>5993</v>
          </cell>
          <cell r="P69">
            <v>0</v>
          </cell>
          <cell r="Q69">
            <v>467874</v>
          </cell>
          <cell r="R69">
            <v>78.069999999999993</v>
          </cell>
          <cell r="S69">
            <v>81.31</v>
          </cell>
          <cell r="T69">
            <v>0</v>
          </cell>
          <cell r="U69">
            <v>78.069999999999993</v>
          </cell>
          <cell r="V69">
            <v>81.31</v>
          </cell>
          <cell r="W69">
            <v>-3.2400000000000091</v>
          </cell>
          <cell r="X69">
            <v>20006</v>
          </cell>
          <cell r="Y69">
            <v>-64819</v>
          </cell>
          <cell r="Z69">
            <v>-56552</v>
          </cell>
          <cell r="AA69">
            <v>1.0415012168566673</v>
          </cell>
          <cell r="AB69">
            <v>0</v>
          </cell>
          <cell r="AC69">
            <v>0</v>
          </cell>
          <cell r="AD69">
            <v>0</v>
          </cell>
          <cell r="AE69">
            <v>0</v>
          </cell>
          <cell r="AF69">
            <v>0</v>
          </cell>
          <cell r="AJ69">
            <v>0</v>
          </cell>
        </row>
        <row r="70">
          <cell r="B70">
            <v>596373902</v>
          </cell>
          <cell r="C70" t="str">
            <v>Farmington Clinic Co. LLC</v>
          </cell>
          <cell r="D70">
            <v>40269</v>
          </cell>
          <cell r="E70">
            <v>40633</v>
          </cell>
          <cell r="F70" t="str">
            <v>1101 Weber Road, Suite 302</v>
          </cell>
          <cell r="G70">
            <v>0</v>
          </cell>
          <cell r="H70" t="str">
            <v>Farmington</v>
          </cell>
          <cell r="I70" t="str">
            <v>MO</v>
          </cell>
          <cell r="J70">
            <v>63640</v>
          </cell>
          <cell r="K70">
            <v>41296</v>
          </cell>
          <cell r="L70">
            <v>41309</v>
          </cell>
          <cell r="M70">
            <v>21054</v>
          </cell>
          <cell r="N70">
            <v>41316</v>
          </cell>
          <cell r="O70">
            <v>531</v>
          </cell>
          <cell r="P70">
            <v>587</v>
          </cell>
          <cell r="Q70">
            <v>84374</v>
          </cell>
          <cell r="R70">
            <v>75.47</v>
          </cell>
          <cell r="S70">
            <v>75.47</v>
          </cell>
          <cell r="T70">
            <v>0</v>
          </cell>
          <cell r="U70">
            <v>78.069999999999993</v>
          </cell>
          <cell r="V70">
            <v>75.47</v>
          </cell>
          <cell r="W70">
            <v>2.5999999999999943</v>
          </cell>
          <cell r="X70">
            <v>13933</v>
          </cell>
          <cell r="Y70">
            <v>36226</v>
          </cell>
          <cell r="Z70">
            <v>0</v>
          </cell>
          <cell r="AA70">
            <v>0.96669655437427959</v>
          </cell>
          <cell r="AB70">
            <v>0</v>
          </cell>
          <cell r="AC70">
            <v>0</v>
          </cell>
          <cell r="AD70">
            <v>0</v>
          </cell>
          <cell r="AE70">
            <v>0</v>
          </cell>
          <cell r="AF70">
            <v>0</v>
          </cell>
          <cell r="AJ70">
            <v>0</v>
          </cell>
        </row>
        <row r="71">
          <cell r="B71">
            <v>594945602</v>
          </cell>
          <cell r="C71" t="str">
            <v>Ferguson Medical Group</v>
          </cell>
          <cell r="D71">
            <v>40544</v>
          </cell>
          <cell r="E71">
            <v>40908</v>
          </cell>
          <cell r="F71" t="str">
            <v>913 West Business, Hwy. 60</v>
          </cell>
          <cell r="G71">
            <v>0</v>
          </cell>
          <cell r="H71" t="str">
            <v>Dexter</v>
          </cell>
          <cell r="I71" t="str">
            <v>MO</v>
          </cell>
          <cell r="J71">
            <v>63841</v>
          </cell>
          <cell r="K71">
            <v>41837</v>
          </cell>
          <cell r="L71">
            <v>41919</v>
          </cell>
          <cell r="M71">
            <v>6281</v>
          </cell>
          <cell r="N71">
            <v>41919</v>
          </cell>
          <cell r="O71">
            <v>4141</v>
          </cell>
          <cell r="P71">
            <v>0</v>
          </cell>
          <cell r="Q71">
            <v>323288</v>
          </cell>
          <cell r="R71">
            <v>78.069999999999993</v>
          </cell>
          <cell r="S71">
            <v>94.44</v>
          </cell>
          <cell r="T71">
            <v>0</v>
          </cell>
          <cell r="U71">
            <v>78.069999999999993</v>
          </cell>
          <cell r="V71">
            <v>94.44</v>
          </cell>
          <cell r="W71">
            <v>-16.370000000000005</v>
          </cell>
          <cell r="X71">
            <v>74730</v>
          </cell>
          <cell r="Y71">
            <v>-1223330</v>
          </cell>
          <cell r="Z71">
            <v>150843</v>
          </cell>
          <cell r="AA71">
            <v>1.2096836172665557</v>
          </cell>
          <cell r="AB71">
            <v>0</v>
          </cell>
          <cell r="AC71">
            <v>0</v>
          </cell>
          <cell r="AD71">
            <v>0</v>
          </cell>
          <cell r="AE71">
            <v>0</v>
          </cell>
          <cell r="AF71">
            <v>0</v>
          </cell>
          <cell r="AJ71">
            <v>0</v>
          </cell>
        </row>
        <row r="72">
          <cell r="B72">
            <v>595954108</v>
          </cell>
          <cell r="C72" t="str">
            <v>Ferguson Medical Group Rural Health Clinic, Inc.</v>
          </cell>
          <cell r="D72">
            <v>40544</v>
          </cell>
          <cell r="E72">
            <v>40908</v>
          </cell>
          <cell r="F72" t="str">
            <v xml:space="preserve">1012 North Main </v>
          </cell>
          <cell r="G72" t="str">
            <v>PO Box 1068</v>
          </cell>
          <cell r="H72" t="str">
            <v>Sikeston</v>
          </cell>
          <cell r="I72" t="str">
            <v>MO</v>
          </cell>
          <cell r="J72">
            <v>63801</v>
          </cell>
          <cell r="K72">
            <v>41837</v>
          </cell>
          <cell r="L72">
            <v>41919</v>
          </cell>
          <cell r="M72">
            <v>19039</v>
          </cell>
          <cell r="N72">
            <v>41919</v>
          </cell>
          <cell r="O72">
            <v>24005</v>
          </cell>
          <cell r="P72">
            <v>0</v>
          </cell>
          <cell r="Q72">
            <v>1874070</v>
          </cell>
          <cell r="R72">
            <v>78.069999999999993</v>
          </cell>
          <cell r="S72">
            <v>94.44</v>
          </cell>
          <cell r="T72">
            <v>0</v>
          </cell>
          <cell r="U72">
            <v>78.069999999999993</v>
          </cell>
          <cell r="V72">
            <v>94.44</v>
          </cell>
          <cell r="W72">
            <v>-16.370000000000005</v>
          </cell>
          <cell r="X72">
            <v>74730</v>
          </cell>
          <cell r="Y72">
            <v>-1223330</v>
          </cell>
          <cell r="Z72">
            <v>150843</v>
          </cell>
          <cell r="AA72">
            <v>1.2096836172665557</v>
          </cell>
          <cell r="AB72">
            <v>0</v>
          </cell>
          <cell r="AC72">
            <v>0</v>
          </cell>
          <cell r="AD72">
            <v>0</v>
          </cell>
          <cell r="AE72">
            <v>0</v>
          </cell>
          <cell r="AF72">
            <v>0</v>
          </cell>
          <cell r="AJ72">
            <v>0</v>
          </cell>
        </row>
        <row r="73">
          <cell r="B73">
            <v>595954116</v>
          </cell>
          <cell r="C73" t="str">
            <v>Ferguson Medical Group Rural Health Clinic, Inc.</v>
          </cell>
          <cell r="D73">
            <v>40544</v>
          </cell>
          <cell r="E73">
            <v>40908</v>
          </cell>
          <cell r="F73" t="str">
            <v>320 North Lincoln</v>
          </cell>
          <cell r="G73">
            <v>0</v>
          </cell>
          <cell r="H73" t="str">
            <v>East Prairie</v>
          </cell>
          <cell r="I73" t="str">
            <v>MO</v>
          </cell>
          <cell r="J73">
            <v>63845</v>
          </cell>
          <cell r="K73">
            <v>41837</v>
          </cell>
          <cell r="L73">
            <v>41919</v>
          </cell>
          <cell r="M73">
            <v>2600</v>
          </cell>
          <cell r="N73">
            <v>41919</v>
          </cell>
          <cell r="O73">
            <v>3352</v>
          </cell>
          <cell r="P73">
            <v>0</v>
          </cell>
          <cell r="Q73">
            <v>261691</v>
          </cell>
          <cell r="R73">
            <v>78.069999999999993</v>
          </cell>
          <cell r="S73">
            <v>94.44</v>
          </cell>
          <cell r="T73">
            <v>0</v>
          </cell>
          <cell r="U73">
            <v>78.069999999999993</v>
          </cell>
          <cell r="V73">
            <v>94.44</v>
          </cell>
          <cell r="W73">
            <v>-16.370000000000005</v>
          </cell>
          <cell r="X73">
            <v>74730</v>
          </cell>
          <cell r="Y73">
            <v>-1223330</v>
          </cell>
          <cell r="Z73">
            <v>150843</v>
          </cell>
          <cell r="AA73">
            <v>1.2096836172665557</v>
          </cell>
          <cell r="AB73">
            <v>0</v>
          </cell>
          <cell r="AC73">
            <v>0</v>
          </cell>
          <cell r="AD73">
            <v>0</v>
          </cell>
          <cell r="AE73">
            <v>0</v>
          </cell>
          <cell r="AF73">
            <v>0</v>
          </cell>
          <cell r="AJ73">
            <v>0</v>
          </cell>
        </row>
        <row r="74">
          <cell r="B74">
            <v>594190605</v>
          </cell>
          <cell r="C74" t="str">
            <v>Ferguson Medical Group Rural Health Clinic, Inc.</v>
          </cell>
          <cell r="D74">
            <v>40544</v>
          </cell>
          <cell r="E74">
            <v>40908</v>
          </cell>
          <cell r="F74" t="str">
            <v>105 North Main Street</v>
          </cell>
          <cell r="G74">
            <v>0</v>
          </cell>
          <cell r="H74" t="str">
            <v>Charleston</v>
          </cell>
          <cell r="I74" t="str">
            <v>MO</v>
          </cell>
          <cell r="J74">
            <v>63834</v>
          </cell>
          <cell r="K74">
            <v>41837</v>
          </cell>
          <cell r="L74">
            <v>41919</v>
          </cell>
          <cell r="M74">
            <v>1387</v>
          </cell>
          <cell r="N74">
            <v>41919</v>
          </cell>
          <cell r="O74">
            <v>4474</v>
          </cell>
          <cell r="P74">
            <v>0</v>
          </cell>
          <cell r="Q74">
            <v>349285</v>
          </cell>
          <cell r="R74">
            <v>78.069999999999993</v>
          </cell>
          <cell r="S74">
            <v>81.02</v>
          </cell>
          <cell r="T74">
            <v>0</v>
          </cell>
          <cell r="U74">
            <v>78.069999999999993</v>
          </cell>
          <cell r="V74">
            <v>81.02</v>
          </cell>
          <cell r="W74">
            <v>-2.9500000000000028</v>
          </cell>
          <cell r="X74">
            <v>7359</v>
          </cell>
          <cell r="Y74">
            <v>-21709</v>
          </cell>
          <cell r="Z74">
            <v>183953</v>
          </cell>
          <cell r="AA74">
            <v>1.0377866017676445</v>
          </cell>
          <cell r="AB74">
            <v>0</v>
          </cell>
          <cell r="AC74">
            <v>0</v>
          </cell>
          <cell r="AD74">
            <v>0</v>
          </cell>
          <cell r="AE74">
            <v>0</v>
          </cell>
          <cell r="AF74">
            <v>0</v>
          </cell>
          <cell r="AJ74">
            <v>0</v>
          </cell>
        </row>
        <row r="75">
          <cell r="B75">
            <v>596841403</v>
          </cell>
          <cell r="C75" t="str">
            <v>Forest City Family Practice</v>
          </cell>
          <cell r="D75">
            <v>40544</v>
          </cell>
          <cell r="E75">
            <v>40908</v>
          </cell>
          <cell r="F75" t="str">
            <v>1000 North Jefferson</v>
          </cell>
          <cell r="G75">
            <v>0</v>
          </cell>
          <cell r="H75" t="str">
            <v>St James</v>
          </cell>
          <cell r="I75" t="str">
            <v>MO</v>
          </cell>
          <cell r="J75">
            <v>65559</v>
          </cell>
          <cell r="K75">
            <v>41744</v>
          </cell>
          <cell r="L75">
            <v>41775</v>
          </cell>
          <cell r="M75">
            <v>5286</v>
          </cell>
          <cell r="N75">
            <v>41782</v>
          </cell>
          <cell r="O75">
            <v>1618</v>
          </cell>
          <cell r="P75">
            <v>2237</v>
          </cell>
          <cell r="Q75">
            <v>300960</v>
          </cell>
          <cell r="R75">
            <v>78.069999999999993</v>
          </cell>
          <cell r="S75">
            <v>98.52</v>
          </cell>
          <cell r="T75">
            <v>0</v>
          </cell>
          <cell r="U75">
            <v>78.069999999999993</v>
          </cell>
          <cell r="V75">
            <v>98.52</v>
          </cell>
          <cell r="W75">
            <v>-20.450000000000003</v>
          </cell>
          <cell r="X75">
            <v>11750</v>
          </cell>
          <cell r="Y75">
            <v>-240288</v>
          </cell>
          <cell r="Z75">
            <v>-5497</v>
          </cell>
          <cell r="AA75">
            <v>1.2619444088638403</v>
          </cell>
          <cell r="AB75">
            <v>0</v>
          </cell>
          <cell r="AC75">
            <v>0</v>
          </cell>
          <cell r="AD75">
            <v>0</v>
          </cell>
          <cell r="AE75">
            <v>0</v>
          </cell>
          <cell r="AF75">
            <v>0</v>
          </cell>
          <cell r="AJ75">
            <v>0</v>
          </cell>
        </row>
        <row r="76">
          <cell r="B76">
            <v>596948000</v>
          </cell>
          <cell r="C76" t="str">
            <v>Gideon Rural Health Clinic</v>
          </cell>
          <cell r="D76">
            <v>40544</v>
          </cell>
          <cell r="E76">
            <v>40908</v>
          </cell>
          <cell r="F76" t="str">
            <v>135 South Main</v>
          </cell>
          <cell r="G76">
            <v>0</v>
          </cell>
          <cell r="H76" t="str">
            <v>Gideon</v>
          </cell>
          <cell r="I76" t="str">
            <v>MO</v>
          </cell>
          <cell r="J76">
            <v>63848</v>
          </cell>
          <cell r="K76">
            <v>42040</v>
          </cell>
          <cell r="L76">
            <v>0</v>
          </cell>
          <cell r="M76">
            <v>0</v>
          </cell>
          <cell r="N76">
            <v>0</v>
          </cell>
          <cell r="O76">
            <v>1283</v>
          </cell>
          <cell r="P76">
            <v>0</v>
          </cell>
          <cell r="Q76">
            <v>100164</v>
          </cell>
          <cell r="R76">
            <v>78.069999999999993</v>
          </cell>
          <cell r="S76">
            <v>106.89</v>
          </cell>
          <cell r="T76">
            <v>0</v>
          </cell>
          <cell r="U76">
            <v>78.069999999999993</v>
          </cell>
          <cell r="V76">
            <v>106.89</v>
          </cell>
          <cell r="W76">
            <v>-28.820000000000007</v>
          </cell>
          <cell r="X76" t="e">
            <v>#REF!</v>
          </cell>
          <cell r="Y76" t="e">
            <v>#REF!</v>
          </cell>
          <cell r="Z76">
            <v>199279</v>
          </cell>
          <cell r="AA76">
            <v>1.3691558857435635</v>
          </cell>
          <cell r="AB76">
            <v>0</v>
          </cell>
          <cell r="AC76">
            <v>0</v>
          </cell>
          <cell r="AD76">
            <v>0</v>
          </cell>
          <cell r="AE76">
            <v>0</v>
          </cell>
          <cell r="AF76">
            <v>0</v>
          </cell>
          <cell r="AJ76">
            <v>0</v>
          </cell>
        </row>
        <row r="77">
          <cell r="B77">
            <v>595290206</v>
          </cell>
          <cell r="C77" t="str">
            <v>Glennon Care Pediatrics Troy</v>
          </cell>
          <cell r="D77">
            <v>40544</v>
          </cell>
          <cell r="E77">
            <v>40908</v>
          </cell>
          <cell r="F77" t="str">
            <v>1165 A East Cherry</v>
          </cell>
          <cell r="G77">
            <v>0</v>
          </cell>
          <cell r="H77" t="str">
            <v>Troy</v>
          </cell>
          <cell r="I77" t="str">
            <v>MO</v>
          </cell>
          <cell r="J77">
            <v>63379</v>
          </cell>
          <cell r="K77">
            <v>41982</v>
          </cell>
          <cell r="L77">
            <v>41990</v>
          </cell>
          <cell r="M77">
            <v>29672</v>
          </cell>
          <cell r="N77">
            <v>42013</v>
          </cell>
          <cell r="O77">
            <v>269</v>
          </cell>
          <cell r="P77">
            <v>4090</v>
          </cell>
          <cell r="Q77">
            <v>340307</v>
          </cell>
          <cell r="R77">
            <v>78.069999999999993</v>
          </cell>
          <cell r="S77">
            <v>106.12</v>
          </cell>
          <cell r="T77">
            <v>0</v>
          </cell>
          <cell r="U77">
            <v>78.069999999999993</v>
          </cell>
          <cell r="V77">
            <v>106.12</v>
          </cell>
          <cell r="W77">
            <v>-28.050000000000011</v>
          </cell>
          <cell r="X77">
            <v>9069</v>
          </cell>
          <cell r="Y77">
            <v>-254385</v>
          </cell>
          <cell r="Z77">
            <v>121029</v>
          </cell>
          <cell r="AA77">
            <v>1.3592929422313311</v>
          </cell>
          <cell r="AB77">
            <v>0</v>
          </cell>
          <cell r="AC77">
            <v>0</v>
          </cell>
          <cell r="AD77">
            <v>0</v>
          </cell>
          <cell r="AE77">
            <v>0</v>
          </cell>
          <cell r="AF77">
            <v>0</v>
          </cell>
          <cell r="AJ77">
            <v>0</v>
          </cell>
        </row>
        <row r="78">
          <cell r="B78">
            <v>599262300</v>
          </cell>
          <cell r="C78" t="str">
            <v>Glennon Care Pediatrics at Warrenton</v>
          </cell>
          <cell r="D78">
            <v>40544</v>
          </cell>
          <cell r="E78">
            <v>40908</v>
          </cell>
          <cell r="F78" t="str">
            <v>511 Ashland  Ste A</v>
          </cell>
          <cell r="G78">
            <v>0</v>
          </cell>
          <cell r="H78" t="str">
            <v>Warrenton</v>
          </cell>
          <cell r="I78" t="str">
            <v>MO</v>
          </cell>
          <cell r="J78">
            <v>63383</v>
          </cell>
          <cell r="K78">
            <v>41982</v>
          </cell>
          <cell r="L78">
            <v>41990</v>
          </cell>
          <cell r="M78">
            <v>37519</v>
          </cell>
          <cell r="N78">
            <v>42013</v>
          </cell>
          <cell r="O78">
            <v>268</v>
          </cell>
          <cell r="P78">
            <v>3621</v>
          </cell>
          <cell r="Q78">
            <v>303614</v>
          </cell>
          <cell r="R78">
            <v>78.069999999999993</v>
          </cell>
          <cell r="S78">
            <v>102.35</v>
          </cell>
          <cell r="T78">
            <v>0</v>
          </cell>
          <cell r="U78">
            <v>78.069999999999993</v>
          </cell>
          <cell r="V78">
            <v>102.35</v>
          </cell>
          <cell r="W78">
            <v>-24.28</v>
          </cell>
          <cell r="X78">
            <v>7549</v>
          </cell>
          <cell r="Y78">
            <v>-183290</v>
          </cell>
          <cell r="Z78">
            <v>102809</v>
          </cell>
          <cell r="AA78">
            <v>1.3110029460740362</v>
          </cell>
          <cell r="AB78">
            <v>0</v>
          </cell>
          <cell r="AC78">
            <v>0</v>
          </cell>
          <cell r="AD78">
            <v>0</v>
          </cell>
          <cell r="AE78">
            <v>0</v>
          </cell>
          <cell r="AF78">
            <v>0</v>
          </cell>
          <cell r="AJ78">
            <v>0</v>
          </cell>
        </row>
        <row r="79">
          <cell r="B79">
            <v>593798903</v>
          </cell>
          <cell r="C79" t="str">
            <v>Goodman Family Clinic, Inc.</v>
          </cell>
          <cell r="D79">
            <v>40544</v>
          </cell>
          <cell r="E79">
            <v>40908</v>
          </cell>
          <cell r="F79" t="str">
            <v>125 East Main</v>
          </cell>
          <cell r="G79" t="str">
            <v>PO Box 97</v>
          </cell>
          <cell r="H79" t="str">
            <v>Goodman</v>
          </cell>
          <cell r="I79" t="str">
            <v>MO</v>
          </cell>
          <cell r="J79">
            <v>64856</v>
          </cell>
          <cell r="K79">
            <v>41886</v>
          </cell>
          <cell r="L79">
            <v>41904</v>
          </cell>
          <cell r="M79">
            <v>100</v>
          </cell>
          <cell r="N79">
            <v>41922</v>
          </cell>
          <cell r="O79">
            <v>1662</v>
          </cell>
          <cell r="P79">
            <v>0</v>
          </cell>
          <cell r="Q79">
            <v>129752</v>
          </cell>
          <cell r="R79">
            <v>78.069999999999993</v>
          </cell>
          <cell r="S79">
            <v>91.61</v>
          </cell>
          <cell r="T79">
            <v>0</v>
          </cell>
          <cell r="U79">
            <v>78.069999999999993</v>
          </cell>
          <cell r="V79">
            <v>91.61</v>
          </cell>
          <cell r="W79">
            <v>-13.540000000000006</v>
          </cell>
          <cell r="X79" t="e">
            <v>#REF!</v>
          </cell>
          <cell r="Y79" t="e">
            <v>#REF!</v>
          </cell>
          <cell r="Z79">
            <v>-74469</v>
          </cell>
          <cell r="AA79">
            <v>1.1734340976047137</v>
          </cell>
          <cell r="AB79">
            <v>0</v>
          </cell>
          <cell r="AC79">
            <v>0</v>
          </cell>
          <cell r="AD79">
            <v>0</v>
          </cell>
          <cell r="AE79">
            <v>0</v>
          </cell>
          <cell r="AF79">
            <v>0</v>
          </cell>
          <cell r="AJ79">
            <v>0</v>
          </cell>
        </row>
        <row r="80">
          <cell r="B80">
            <v>598193605</v>
          </cell>
          <cell r="C80" t="str">
            <v>Green Hills Medical Clinic</v>
          </cell>
          <cell r="D80">
            <v>40544</v>
          </cell>
          <cell r="E80">
            <v>40908</v>
          </cell>
          <cell r="F80" t="str">
            <v xml:space="preserve">3300 East 10th Street  </v>
          </cell>
          <cell r="G80" t="str">
            <v>PO Box 209-A</v>
          </cell>
          <cell r="H80" t="str">
            <v>Trenton</v>
          </cell>
          <cell r="I80" t="str">
            <v>MO</v>
          </cell>
          <cell r="J80">
            <v>64683</v>
          </cell>
          <cell r="K80">
            <v>41880</v>
          </cell>
          <cell r="L80">
            <v>41905</v>
          </cell>
          <cell r="M80">
            <v>3</v>
          </cell>
          <cell r="N80">
            <v>41905</v>
          </cell>
          <cell r="O80">
            <v>966</v>
          </cell>
          <cell r="P80">
            <v>0</v>
          </cell>
          <cell r="Q80">
            <v>75416</v>
          </cell>
          <cell r="R80">
            <v>78.069999999999993</v>
          </cell>
          <cell r="S80">
            <v>95.31</v>
          </cell>
          <cell r="T80">
            <v>0</v>
          </cell>
          <cell r="U80">
            <v>78.069999999999993</v>
          </cell>
          <cell r="V80">
            <v>95.31</v>
          </cell>
          <cell r="W80">
            <v>-17.240000000000009</v>
          </cell>
          <cell r="X80">
            <v>8116</v>
          </cell>
          <cell r="Y80">
            <v>-139920</v>
          </cell>
          <cell r="Z80">
            <v>-31458</v>
          </cell>
          <cell r="AA80">
            <v>1.2208274625336237</v>
          </cell>
          <cell r="AB80">
            <v>0</v>
          </cell>
          <cell r="AC80">
            <v>0</v>
          </cell>
          <cell r="AD80">
            <v>0</v>
          </cell>
          <cell r="AE80">
            <v>0</v>
          </cell>
          <cell r="AF80">
            <v>0</v>
          </cell>
          <cell r="AJ80">
            <v>0</v>
          </cell>
        </row>
        <row r="81">
          <cell r="B81">
            <v>596070409</v>
          </cell>
          <cell r="C81" t="str">
            <v>Hallsville Area Family Clinic</v>
          </cell>
          <cell r="D81">
            <v>40544</v>
          </cell>
          <cell r="E81">
            <v>40908</v>
          </cell>
          <cell r="F81" t="str">
            <v>501 North Route B</v>
          </cell>
          <cell r="G81">
            <v>0</v>
          </cell>
          <cell r="H81" t="str">
            <v>Hallsville</v>
          </cell>
          <cell r="I81" t="str">
            <v>MO</v>
          </cell>
          <cell r="J81">
            <v>65255</v>
          </cell>
          <cell r="K81">
            <v>41863</v>
          </cell>
          <cell r="L81">
            <v>41908</v>
          </cell>
          <cell r="M81">
            <v>5110</v>
          </cell>
          <cell r="N81">
            <v>41908</v>
          </cell>
          <cell r="O81">
            <v>122</v>
          </cell>
          <cell r="P81">
            <v>520</v>
          </cell>
          <cell r="Q81">
            <v>50121</v>
          </cell>
          <cell r="R81">
            <v>78.069999999999993</v>
          </cell>
          <cell r="S81">
            <v>85.05</v>
          </cell>
          <cell r="T81">
            <v>0</v>
          </cell>
          <cell r="U81">
            <v>78.069999999999993</v>
          </cell>
          <cell r="V81">
            <v>85.05</v>
          </cell>
          <cell r="W81">
            <v>-6.980000000000004</v>
          </cell>
          <cell r="X81">
            <v>3748</v>
          </cell>
          <cell r="Y81">
            <v>-26161</v>
          </cell>
          <cell r="Z81">
            <v>0</v>
          </cell>
          <cell r="AA81">
            <v>1.0894069424875112</v>
          </cell>
          <cell r="AB81">
            <v>0</v>
          </cell>
          <cell r="AC81">
            <v>0</v>
          </cell>
          <cell r="AD81">
            <v>0</v>
          </cell>
          <cell r="AE81">
            <v>0</v>
          </cell>
          <cell r="AF81">
            <v>0</v>
          </cell>
          <cell r="AJ81">
            <v>0</v>
          </cell>
        </row>
        <row r="82">
          <cell r="B82">
            <v>594279606</v>
          </cell>
          <cell r="C82" t="str">
            <v>Hannibal Clinic</v>
          </cell>
          <cell r="D82">
            <v>40544</v>
          </cell>
          <cell r="E82">
            <v>40908</v>
          </cell>
          <cell r="F82" t="str">
            <v>100 Medical Drive</v>
          </cell>
          <cell r="G82">
            <v>0</v>
          </cell>
          <cell r="H82" t="str">
            <v>Hannibal</v>
          </cell>
          <cell r="I82" t="str">
            <v>MO</v>
          </cell>
          <cell r="J82">
            <v>63401</v>
          </cell>
          <cell r="K82">
            <v>41939</v>
          </cell>
          <cell r="L82">
            <v>41948</v>
          </cell>
          <cell r="M82">
            <v>1145</v>
          </cell>
          <cell r="N82">
            <v>41964</v>
          </cell>
          <cell r="O82">
            <v>16825</v>
          </cell>
          <cell r="P82">
            <v>0</v>
          </cell>
          <cell r="Q82">
            <v>1313528</v>
          </cell>
          <cell r="R82">
            <v>78.069999999999993</v>
          </cell>
          <cell r="S82">
            <v>116.87</v>
          </cell>
          <cell r="T82">
            <v>0</v>
          </cell>
          <cell r="U82">
            <v>78.069999999999993</v>
          </cell>
          <cell r="V82">
            <v>116.87</v>
          </cell>
          <cell r="W82">
            <v>-38.800000000000011</v>
          </cell>
          <cell r="X82">
            <v>63278</v>
          </cell>
          <cell r="Y82">
            <v>-2455186</v>
          </cell>
          <cell r="Z82">
            <v>-3165</v>
          </cell>
          <cell r="AA82">
            <v>1.496989880876137</v>
          </cell>
          <cell r="AB82">
            <v>0</v>
          </cell>
          <cell r="AC82">
            <v>0</v>
          </cell>
          <cell r="AD82">
            <v>0</v>
          </cell>
          <cell r="AE82">
            <v>0</v>
          </cell>
          <cell r="AF82">
            <v>0</v>
          </cell>
          <cell r="AJ82">
            <v>0</v>
          </cell>
        </row>
        <row r="83">
          <cell r="B83">
            <v>596587303</v>
          </cell>
          <cell r="C83" t="str">
            <v>Hannibal Clinic at Center</v>
          </cell>
          <cell r="D83">
            <v>40778</v>
          </cell>
          <cell r="E83">
            <v>40908</v>
          </cell>
          <cell r="F83" t="str">
            <v>401 East Highway 19</v>
          </cell>
          <cell r="G83">
            <v>0</v>
          </cell>
          <cell r="H83" t="str">
            <v>Center</v>
          </cell>
          <cell r="I83" t="str">
            <v>MO</v>
          </cell>
          <cell r="J83">
            <v>63436</v>
          </cell>
          <cell r="K83">
            <v>41939</v>
          </cell>
          <cell r="L83">
            <v>41969</v>
          </cell>
          <cell r="M83">
            <v>0</v>
          </cell>
          <cell r="N83" t="str">
            <v>N/A</v>
          </cell>
          <cell r="O83">
            <v>8</v>
          </cell>
          <cell r="P83">
            <v>0</v>
          </cell>
          <cell r="Q83">
            <v>625</v>
          </cell>
          <cell r="R83">
            <v>78.069999999999993</v>
          </cell>
          <cell r="S83">
            <v>143.38</v>
          </cell>
          <cell r="T83">
            <v>0</v>
          </cell>
          <cell r="U83">
            <v>78.069999999999993</v>
          </cell>
          <cell r="V83">
            <v>143.38</v>
          </cell>
          <cell r="W83">
            <v>-65.31</v>
          </cell>
          <cell r="X83">
            <v>1812</v>
          </cell>
          <cell r="Y83">
            <v>-118342</v>
          </cell>
          <cell r="Z83">
            <v>16062</v>
          </cell>
          <cell r="AA83">
            <v>1.8365569360830025</v>
          </cell>
          <cell r="AB83">
            <v>0</v>
          </cell>
          <cell r="AC83">
            <v>0</v>
          </cell>
          <cell r="AD83">
            <v>0</v>
          </cell>
          <cell r="AE83">
            <v>0</v>
          </cell>
          <cell r="AF83">
            <v>0</v>
          </cell>
          <cell r="AJ83">
            <v>0</v>
          </cell>
        </row>
        <row r="84">
          <cell r="B84">
            <v>594572109</v>
          </cell>
          <cell r="C84" t="str">
            <v>Hannibal Clinic at Palmyra</v>
          </cell>
          <cell r="D84">
            <v>40544</v>
          </cell>
          <cell r="E84">
            <v>40908</v>
          </cell>
          <cell r="F84" t="str">
            <v>1811 S Main, PO Box 548</v>
          </cell>
          <cell r="G84">
            <v>0</v>
          </cell>
          <cell r="H84" t="str">
            <v>Palmyra</v>
          </cell>
          <cell r="I84" t="str">
            <v>MO</v>
          </cell>
          <cell r="J84">
            <v>63461</v>
          </cell>
          <cell r="K84">
            <v>41939</v>
          </cell>
          <cell r="L84">
            <v>41948</v>
          </cell>
          <cell r="M84">
            <v>0</v>
          </cell>
          <cell r="N84" t="str">
            <v>N/A</v>
          </cell>
          <cell r="O84">
            <v>9</v>
          </cell>
          <cell r="P84">
            <v>0</v>
          </cell>
          <cell r="Q84">
            <v>703</v>
          </cell>
          <cell r="R84">
            <v>78.069999999999993</v>
          </cell>
          <cell r="S84">
            <v>96.7</v>
          </cell>
          <cell r="T84">
            <v>0</v>
          </cell>
          <cell r="U84">
            <v>78.069999999999993</v>
          </cell>
          <cell r="V84">
            <v>96.7</v>
          </cell>
          <cell r="W84">
            <v>-18.63000000000001</v>
          </cell>
          <cell r="X84">
            <v>11259</v>
          </cell>
          <cell r="Y84">
            <v>-209755</v>
          </cell>
          <cell r="Z84">
            <v>-16581</v>
          </cell>
          <cell r="AA84">
            <v>1.2386319969258359</v>
          </cell>
          <cell r="AB84">
            <v>0</v>
          </cell>
          <cell r="AC84">
            <v>0</v>
          </cell>
          <cell r="AD84">
            <v>0</v>
          </cell>
          <cell r="AE84">
            <v>0</v>
          </cell>
          <cell r="AF84">
            <v>0</v>
          </cell>
          <cell r="AJ84">
            <v>0</v>
          </cell>
        </row>
        <row r="85">
          <cell r="B85">
            <v>590221008</v>
          </cell>
          <cell r="C85" t="str">
            <v>Hannibal Clinic at Vandalia</v>
          </cell>
          <cell r="D85">
            <v>40745</v>
          </cell>
          <cell r="E85">
            <v>40908</v>
          </cell>
          <cell r="F85" t="str">
            <v>425 North Galloway Road</v>
          </cell>
          <cell r="G85">
            <v>0</v>
          </cell>
          <cell r="H85" t="str">
            <v>Vandalia</v>
          </cell>
          <cell r="I85" t="str">
            <v>MO</v>
          </cell>
          <cell r="J85">
            <v>63382</v>
          </cell>
          <cell r="K85">
            <v>41907</v>
          </cell>
          <cell r="L85">
            <v>41907</v>
          </cell>
          <cell r="M85">
            <v>0</v>
          </cell>
          <cell r="N85">
            <v>41907</v>
          </cell>
          <cell r="O85">
            <v>34</v>
          </cell>
          <cell r="P85">
            <v>0</v>
          </cell>
          <cell r="Q85">
            <v>2654</v>
          </cell>
          <cell r="R85">
            <v>78.069999999999993</v>
          </cell>
          <cell r="S85">
            <v>87.28</v>
          </cell>
          <cell r="T85">
            <v>0</v>
          </cell>
          <cell r="U85">
            <v>78.069999999999993</v>
          </cell>
          <cell r="V85">
            <v>87.28</v>
          </cell>
          <cell r="W85">
            <v>-9.210000000000008</v>
          </cell>
          <cell r="X85">
            <v>2173</v>
          </cell>
          <cell r="Y85">
            <v>-20013</v>
          </cell>
          <cell r="Z85">
            <v>22779</v>
          </cell>
          <cell r="AA85">
            <v>1.1179710516203409</v>
          </cell>
          <cell r="AB85">
            <v>0</v>
          </cell>
          <cell r="AC85">
            <v>0</v>
          </cell>
          <cell r="AD85">
            <v>0</v>
          </cell>
          <cell r="AE85">
            <v>0</v>
          </cell>
          <cell r="AF85">
            <v>0</v>
          </cell>
          <cell r="AJ85">
            <v>0</v>
          </cell>
        </row>
        <row r="86">
          <cell r="B86">
            <v>596999607</v>
          </cell>
          <cell r="C86" t="str">
            <v>Hannibal Clinic Bowling Green</v>
          </cell>
          <cell r="D86">
            <v>40750</v>
          </cell>
          <cell r="E86">
            <v>40908</v>
          </cell>
          <cell r="F86" t="str">
            <v>710 Business Highway 61 South</v>
          </cell>
          <cell r="G86">
            <v>0</v>
          </cell>
          <cell r="H86" t="str">
            <v>Bowling Green</v>
          </cell>
          <cell r="I86" t="str">
            <v>MO</v>
          </cell>
          <cell r="J86">
            <v>63334</v>
          </cell>
          <cell r="K86">
            <v>41918</v>
          </cell>
          <cell r="L86">
            <v>0</v>
          </cell>
          <cell r="M86">
            <v>0</v>
          </cell>
          <cell r="N86">
            <v>0</v>
          </cell>
          <cell r="O86">
            <v>0</v>
          </cell>
          <cell r="P86">
            <v>0</v>
          </cell>
          <cell r="Q86">
            <v>0</v>
          </cell>
          <cell r="R86">
            <v>78.069999999999993</v>
          </cell>
          <cell r="S86">
            <v>120.73</v>
          </cell>
          <cell r="T86">
            <v>0</v>
          </cell>
          <cell r="U86">
            <v>78.069999999999993</v>
          </cell>
          <cell r="V86">
            <v>120.73</v>
          </cell>
          <cell r="W86">
            <v>-42.660000000000011</v>
          </cell>
          <cell r="X86">
            <v>1706</v>
          </cell>
          <cell r="Y86">
            <v>-25737</v>
          </cell>
          <cell r="Z86">
            <v>-25737</v>
          </cell>
          <cell r="AA86">
            <v>1.5464326886127835</v>
          </cell>
          <cell r="AB86">
            <v>0</v>
          </cell>
          <cell r="AC86">
            <v>0</v>
          </cell>
          <cell r="AD86">
            <v>0</v>
          </cell>
          <cell r="AE86">
            <v>0</v>
          </cell>
          <cell r="AF86">
            <v>0</v>
          </cell>
          <cell r="AJ86">
            <v>0</v>
          </cell>
        </row>
        <row r="87">
          <cell r="B87">
            <v>598599504</v>
          </cell>
          <cell r="C87" t="str">
            <v>Hartville Medical Center, PC</v>
          </cell>
          <cell r="D87">
            <v>40544</v>
          </cell>
          <cell r="E87">
            <v>40908</v>
          </cell>
          <cell r="F87" t="str">
            <v>275 South School Rd</v>
          </cell>
          <cell r="G87">
            <v>0</v>
          </cell>
          <cell r="H87" t="str">
            <v>Hartville</v>
          </cell>
          <cell r="I87" t="str">
            <v>MO</v>
          </cell>
          <cell r="J87">
            <v>65667</v>
          </cell>
          <cell r="K87">
            <v>41837</v>
          </cell>
          <cell r="L87">
            <v>41855</v>
          </cell>
          <cell r="M87">
            <v>2606</v>
          </cell>
          <cell r="N87">
            <v>41859</v>
          </cell>
          <cell r="O87">
            <v>2190</v>
          </cell>
          <cell r="P87">
            <v>0</v>
          </cell>
          <cell r="Q87">
            <v>170973</v>
          </cell>
          <cell r="R87">
            <v>78.069999999999993</v>
          </cell>
          <cell r="S87">
            <v>78.17</v>
          </cell>
          <cell r="T87">
            <v>0</v>
          </cell>
          <cell r="U87">
            <v>78.069999999999993</v>
          </cell>
          <cell r="V87">
            <v>78.17</v>
          </cell>
          <cell r="W87">
            <v>-0.10000000000000853</v>
          </cell>
          <cell r="X87">
            <v>5289</v>
          </cell>
          <cell r="Y87">
            <v>-529</v>
          </cell>
          <cell r="Z87">
            <v>-8980</v>
          </cell>
          <cell r="AA87">
            <v>1.0012809017548354</v>
          </cell>
          <cell r="AB87">
            <v>0</v>
          </cell>
          <cell r="AC87">
            <v>0</v>
          </cell>
          <cell r="AD87">
            <v>0</v>
          </cell>
          <cell r="AE87">
            <v>0</v>
          </cell>
          <cell r="AF87">
            <v>0</v>
          </cell>
          <cell r="AJ87">
            <v>0</v>
          </cell>
        </row>
        <row r="88">
          <cell r="B88">
            <v>597241306</v>
          </cell>
          <cell r="C88" t="str">
            <v>Haven Health Care Medical Clinic</v>
          </cell>
          <cell r="D88">
            <v>40544</v>
          </cell>
          <cell r="E88">
            <v>40908</v>
          </cell>
          <cell r="F88" t="str">
            <v xml:space="preserve">502 W. Sturdivant </v>
          </cell>
          <cell r="G88" t="str">
            <v>P O Box 137</v>
          </cell>
          <cell r="H88" t="str">
            <v>Advance</v>
          </cell>
          <cell r="I88" t="str">
            <v>MO</v>
          </cell>
          <cell r="J88">
            <v>63730</v>
          </cell>
          <cell r="K88">
            <v>42027</v>
          </cell>
          <cell r="L88">
            <v>42034</v>
          </cell>
          <cell r="M88">
            <v>705</v>
          </cell>
          <cell r="N88">
            <v>42037</v>
          </cell>
          <cell r="O88">
            <v>1807</v>
          </cell>
          <cell r="P88">
            <v>0</v>
          </cell>
          <cell r="Q88">
            <v>140312</v>
          </cell>
          <cell r="R88" t="str">
            <v>$77.25 &amp; $78.07</v>
          </cell>
          <cell r="S88">
            <v>85.35</v>
          </cell>
          <cell r="T88">
            <v>0</v>
          </cell>
          <cell r="U88">
            <v>78.069999999999993</v>
          </cell>
          <cell r="V88">
            <v>85.35</v>
          </cell>
          <cell r="W88">
            <v>-7.2800000000000011</v>
          </cell>
          <cell r="X88">
            <v>4517</v>
          </cell>
          <cell r="Y88">
            <v>-32884</v>
          </cell>
          <cell r="Z88">
            <v>0</v>
          </cell>
          <cell r="AA88">
            <v>1.0932496477520175</v>
          </cell>
          <cell r="AB88" t="str">
            <v>X</v>
          </cell>
          <cell r="AC88">
            <v>1</v>
          </cell>
          <cell r="AD88">
            <v>705</v>
          </cell>
          <cell r="AE88">
            <v>1465</v>
          </cell>
          <cell r="AF88">
            <v>760</v>
          </cell>
          <cell r="AG88">
            <v>0</v>
          </cell>
          <cell r="AH88">
            <v>0</v>
          </cell>
          <cell r="AI88">
            <v>0</v>
          </cell>
          <cell r="AJ88">
            <v>0</v>
          </cell>
        </row>
        <row r="89">
          <cell r="B89">
            <v>596084905</v>
          </cell>
          <cell r="C89" t="str">
            <v>Healthcare for Women, Inc.</v>
          </cell>
          <cell r="D89">
            <v>40544</v>
          </cell>
          <cell r="E89">
            <v>40633</v>
          </cell>
          <cell r="F89" t="str">
            <v>304 Teaco Road  Suite G</v>
          </cell>
          <cell r="G89">
            <v>0</v>
          </cell>
          <cell r="H89" t="str">
            <v>Kennett</v>
          </cell>
          <cell r="I89" t="str">
            <v>MO</v>
          </cell>
          <cell r="J89">
            <v>63857</v>
          </cell>
          <cell r="K89">
            <v>42031</v>
          </cell>
          <cell r="L89">
            <v>42040</v>
          </cell>
          <cell r="M89">
            <v>145</v>
          </cell>
          <cell r="N89">
            <v>42044</v>
          </cell>
          <cell r="O89">
            <v>719</v>
          </cell>
          <cell r="P89">
            <v>0</v>
          </cell>
          <cell r="Q89">
            <v>56132</v>
          </cell>
          <cell r="R89">
            <v>78.069999999999993</v>
          </cell>
          <cell r="S89">
            <v>93.26</v>
          </cell>
          <cell r="T89">
            <v>0</v>
          </cell>
          <cell r="U89">
            <v>78.069999999999993</v>
          </cell>
          <cell r="V89">
            <v>93.26</v>
          </cell>
          <cell r="W89">
            <v>-15.190000000000012</v>
          </cell>
          <cell r="X89" t="e">
            <v>#REF!</v>
          </cell>
          <cell r="Y89" t="e">
            <v>#REF!</v>
          </cell>
          <cell r="Z89">
            <v>0</v>
          </cell>
          <cell r="AA89">
            <v>1.194568976559498</v>
          </cell>
          <cell r="AB89">
            <v>0</v>
          </cell>
          <cell r="AC89">
            <v>0</v>
          </cell>
          <cell r="AD89">
            <v>0</v>
          </cell>
          <cell r="AE89">
            <v>0</v>
          </cell>
          <cell r="AF89">
            <v>0</v>
          </cell>
          <cell r="AG89">
            <v>0</v>
          </cell>
          <cell r="AH89">
            <v>0</v>
          </cell>
          <cell r="AJ89">
            <v>0</v>
          </cell>
        </row>
        <row r="90">
          <cell r="B90">
            <v>590890703</v>
          </cell>
          <cell r="C90" t="str">
            <v>Heritage Medical Clinic  (Cassville, MO Site)</v>
          </cell>
          <cell r="D90">
            <v>40544</v>
          </cell>
          <cell r="E90">
            <v>40908</v>
          </cell>
          <cell r="F90" t="str">
            <v>101-1 Main</v>
          </cell>
          <cell r="G90">
            <v>0</v>
          </cell>
          <cell r="H90" t="str">
            <v>Cassville</v>
          </cell>
          <cell r="I90" t="str">
            <v>MO</v>
          </cell>
          <cell r="J90">
            <v>65625</v>
          </cell>
          <cell r="K90">
            <v>41326</v>
          </cell>
          <cell r="L90">
            <v>41351</v>
          </cell>
          <cell r="M90">
            <v>8</v>
          </cell>
          <cell r="N90">
            <v>41351</v>
          </cell>
          <cell r="O90">
            <v>1610</v>
          </cell>
          <cell r="P90">
            <v>0</v>
          </cell>
          <cell r="Q90">
            <v>125693</v>
          </cell>
          <cell r="R90">
            <v>78.069999999999993</v>
          </cell>
          <cell r="S90">
            <v>98.09</v>
          </cell>
          <cell r="T90">
            <v>0</v>
          </cell>
          <cell r="U90">
            <v>78.069999999999993</v>
          </cell>
          <cell r="V90">
            <v>98.09</v>
          </cell>
          <cell r="W90">
            <v>-20.02000000000001</v>
          </cell>
          <cell r="X90">
            <v>7184</v>
          </cell>
          <cell r="Y90">
            <v>-143824</v>
          </cell>
          <cell r="Z90">
            <v>260789</v>
          </cell>
          <cell r="AA90">
            <v>1.2564365313180481</v>
          </cell>
          <cell r="AB90">
            <v>0</v>
          </cell>
          <cell r="AC90">
            <v>0</v>
          </cell>
          <cell r="AD90">
            <v>0</v>
          </cell>
          <cell r="AE90">
            <v>0</v>
          </cell>
          <cell r="AF90">
            <v>0</v>
          </cell>
          <cell r="AG90">
            <v>0</v>
          </cell>
          <cell r="AH90">
            <v>0</v>
          </cell>
          <cell r="AJ90">
            <v>0</v>
          </cell>
        </row>
        <row r="91">
          <cell r="B91">
            <v>594293300</v>
          </cell>
          <cell r="C91" t="str">
            <v>Heritage Medical Clinic  (Monett, MO Site)</v>
          </cell>
          <cell r="D91">
            <v>40544</v>
          </cell>
          <cell r="E91">
            <v>40908</v>
          </cell>
          <cell r="F91" t="str">
            <v>825 Highway 60, Suite H</v>
          </cell>
          <cell r="G91">
            <v>0</v>
          </cell>
          <cell r="H91" t="str">
            <v>Monett</v>
          </cell>
          <cell r="I91" t="str">
            <v>MO</v>
          </cell>
          <cell r="J91">
            <v>65708</v>
          </cell>
          <cell r="K91">
            <v>41326</v>
          </cell>
          <cell r="L91">
            <v>41351</v>
          </cell>
          <cell r="M91">
            <v>78</v>
          </cell>
          <cell r="N91">
            <v>41351</v>
          </cell>
          <cell r="O91">
            <v>970</v>
          </cell>
          <cell r="P91">
            <v>0</v>
          </cell>
          <cell r="Q91">
            <v>75728</v>
          </cell>
          <cell r="R91">
            <v>78.069999999999993</v>
          </cell>
          <cell r="S91">
            <v>109.32</v>
          </cell>
          <cell r="T91">
            <v>0</v>
          </cell>
          <cell r="U91">
            <v>78.069999999999993</v>
          </cell>
          <cell r="V91">
            <v>109.32</v>
          </cell>
          <cell r="W91">
            <v>-31.25</v>
          </cell>
          <cell r="X91">
            <v>3105</v>
          </cell>
          <cell r="Y91">
            <v>-97031</v>
          </cell>
          <cell r="Z91">
            <v>121996</v>
          </cell>
          <cell r="AA91">
            <v>1.4002817983860638</v>
          </cell>
          <cell r="AB91">
            <v>0</v>
          </cell>
          <cell r="AC91">
            <v>0</v>
          </cell>
          <cell r="AD91">
            <v>0</v>
          </cell>
          <cell r="AE91">
            <v>0</v>
          </cell>
          <cell r="AF91">
            <v>0</v>
          </cell>
          <cell r="AG91">
            <v>0</v>
          </cell>
          <cell r="AH91">
            <v>0</v>
          </cell>
          <cell r="AJ91">
            <v>0</v>
          </cell>
        </row>
        <row r="92">
          <cell r="B92">
            <v>592144505</v>
          </cell>
          <cell r="C92" t="str">
            <v>Higginsville Rural Health Clinic</v>
          </cell>
          <cell r="D92">
            <v>40544</v>
          </cell>
          <cell r="E92">
            <v>40908</v>
          </cell>
          <cell r="F92" t="str">
            <v>1200 West 22nd Street</v>
          </cell>
          <cell r="G92">
            <v>0</v>
          </cell>
          <cell r="H92" t="str">
            <v>Higginsville</v>
          </cell>
          <cell r="I92" t="str">
            <v>MO</v>
          </cell>
          <cell r="J92">
            <v>64037</v>
          </cell>
          <cell r="K92">
            <v>41848</v>
          </cell>
          <cell r="L92">
            <v>41880</v>
          </cell>
          <cell r="M92">
            <v>5</v>
          </cell>
          <cell r="N92">
            <v>41887</v>
          </cell>
          <cell r="O92">
            <v>339</v>
          </cell>
          <cell r="P92">
            <v>1670</v>
          </cell>
          <cell r="Q92">
            <v>156843</v>
          </cell>
          <cell r="R92">
            <v>78.069999999999993</v>
          </cell>
          <cell r="S92">
            <v>115.59</v>
          </cell>
          <cell r="T92">
            <v>0</v>
          </cell>
          <cell r="U92">
            <v>78.069999999999993</v>
          </cell>
          <cell r="V92">
            <v>115.59</v>
          </cell>
          <cell r="W92">
            <v>-37.52000000000001</v>
          </cell>
          <cell r="X92">
            <v>11689</v>
          </cell>
          <cell r="Y92">
            <v>-438571</v>
          </cell>
          <cell r="Z92">
            <v>-21900</v>
          </cell>
          <cell r="AA92">
            <v>1.4805943384142437</v>
          </cell>
          <cell r="AB92">
            <v>0</v>
          </cell>
          <cell r="AC92">
            <v>0</v>
          </cell>
          <cell r="AD92">
            <v>0</v>
          </cell>
          <cell r="AE92">
            <v>0</v>
          </cell>
          <cell r="AF92">
            <v>0</v>
          </cell>
          <cell r="AG92">
            <v>0</v>
          </cell>
          <cell r="AH92">
            <v>0</v>
          </cell>
          <cell r="AJ92">
            <v>0</v>
          </cell>
        </row>
        <row r="93">
          <cell r="B93">
            <v>597361104</v>
          </cell>
          <cell r="C93" t="str">
            <v>High Pointe Healthcare</v>
          </cell>
          <cell r="D93">
            <v>40544</v>
          </cell>
          <cell r="E93">
            <v>40908</v>
          </cell>
          <cell r="F93" t="str">
            <v>100 East Outer Road</v>
          </cell>
          <cell r="G93">
            <v>0</v>
          </cell>
          <cell r="H93" t="str">
            <v>Scott City</v>
          </cell>
          <cell r="I93" t="str">
            <v>MO</v>
          </cell>
          <cell r="J93">
            <v>63780</v>
          </cell>
          <cell r="K93">
            <v>41843</v>
          </cell>
          <cell r="L93">
            <v>41855</v>
          </cell>
          <cell r="M93">
            <v>0</v>
          </cell>
          <cell r="N93" t="str">
            <v>N/A</v>
          </cell>
          <cell r="O93">
            <v>1656</v>
          </cell>
          <cell r="P93">
            <v>0</v>
          </cell>
          <cell r="Q93">
            <v>129284</v>
          </cell>
          <cell r="R93">
            <v>78.069999999999993</v>
          </cell>
          <cell r="S93">
            <v>78.53</v>
          </cell>
          <cell r="T93">
            <v>0</v>
          </cell>
          <cell r="U93">
            <v>78.069999999999993</v>
          </cell>
          <cell r="V93">
            <v>78.53</v>
          </cell>
          <cell r="W93">
            <v>-0.46000000000000796</v>
          </cell>
          <cell r="X93">
            <v>3026</v>
          </cell>
          <cell r="Y93">
            <v>-1392</v>
          </cell>
          <cell r="Z93">
            <v>73018</v>
          </cell>
          <cell r="AA93">
            <v>1.0058921480722429</v>
          </cell>
          <cell r="AB93">
            <v>0</v>
          </cell>
          <cell r="AC93">
            <v>0</v>
          </cell>
          <cell r="AD93">
            <v>0</v>
          </cell>
          <cell r="AE93">
            <v>0</v>
          </cell>
          <cell r="AF93">
            <v>0</v>
          </cell>
          <cell r="AG93">
            <v>0</v>
          </cell>
          <cell r="AH93">
            <v>0</v>
          </cell>
          <cell r="AJ93">
            <v>0</v>
          </cell>
        </row>
        <row r="94">
          <cell r="B94">
            <v>596624304</v>
          </cell>
          <cell r="C94" t="str">
            <v>Holden Family Care Llc</v>
          </cell>
          <cell r="D94">
            <v>40646</v>
          </cell>
          <cell r="E94">
            <v>40908</v>
          </cell>
          <cell r="F94" t="str">
            <v>612 East 10th Street</v>
          </cell>
          <cell r="G94">
            <v>0</v>
          </cell>
          <cell r="H94" t="str">
            <v>Holden</v>
          </cell>
          <cell r="I94" t="str">
            <v>MO</v>
          </cell>
          <cell r="J94">
            <v>64040</v>
          </cell>
          <cell r="K94">
            <v>41848</v>
          </cell>
          <cell r="L94" t="str">
            <v>N/A</v>
          </cell>
          <cell r="M94">
            <v>0</v>
          </cell>
          <cell r="N94" t="str">
            <v>N/A</v>
          </cell>
          <cell r="O94">
            <v>0</v>
          </cell>
          <cell r="P94">
            <v>0</v>
          </cell>
          <cell r="Q94">
            <v>0</v>
          </cell>
          <cell r="R94">
            <v>0</v>
          </cell>
          <cell r="S94">
            <v>0</v>
          </cell>
          <cell r="T94">
            <v>0</v>
          </cell>
          <cell r="U94">
            <v>78.069999999999993</v>
          </cell>
          <cell r="V94">
            <v>0</v>
          </cell>
          <cell r="W94">
            <v>78.069999999999993</v>
          </cell>
          <cell r="X94">
            <v>0</v>
          </cell>
          <cell r="Y94">
            <v>0</v>
          </cell>
          <cell r="Z94">
            <v>0</v>
          </cell>
          <cell r="AA94">
            <v>0</v>
          </cell>
          <cell r="AB94">
            <v>0</v>
          </cell>
          <cell r="AC94">
            <v>0</v>
          </cell>
          <cell r="AD94">
            <v>0</v>
          </cell>
          <cell r="AE94">
            <v>0</v>
          </cell>
          <cell r="AF94">
            <v>0</v>
          </cell>
          <cell r="AG94">
            <v>0</v>
          </cell>
          <cell r="AH94">
            <v>0</v>
          </cell>
          <cell r="AJ94">
            <v>0</v>
          </cell>
        </row>
        <row r="95">
          <cell r="B95">
            <v>596090605</v>
          </cell>
          <cell r="C95" t="str">
            <v>Hollister Medical Center</v>
          </cell>
          <cell r="D95">
            <v>40360</v>
          </cell>
          <cell r="E95">
            <v>40724</v>
          </cell>
          <cell r="F95" t="str">
            <v>151 Birch</v>
          </cell>
          <cell r="G95">
            <v>0</v>
          </cell>
          <cell r="H95" t="str">
            <v>Hollister</v>
          </cell>
          <cell r="I95" t="str">
            <v>MO</v>
          </cell>
          <cell r="J95">
            <v>65672</v>
          </cell>
          <cell r="K95">
            <v>41898</v>
          </cell>
          <cell r="L95">
            <v>41989</v>
          </cell>
          <cell r="M95">
            <v>392</v>
          </cell>
          <cell r="N95">
            <v>41997</v>
          </cell>
          <cell r="O95">
            <v>376</v>
          </cell>
          <cell r="P95">
            <v>0</v>
          </cell>
          <cell r="Q95">
            <v>29289</v>
          </cell>
          <cell r="R95" t="str">
            <v>$77.76 &amp; $78.07</v>
          </cell>
          <cell r="S95">
            <v>107.01</v>
          </cell>
          <cell r="T95">
            <v>0</v>
          </cell>
          <cell r="U95">
            <v>78.069999999999993</v>
          </cell>
          <cell r="V95">
            <v>107.01</v>
          </cell>
          <cell r="W95">
            <v>-28.940000000000012</v>
          </cell>
          <cell r="X95">
            <v>154953</v>
          </cell>
          <cell r="Y95">
            <v>-4484340</v>
          </cell>
          <cell r="Z95">
            <v>-726208</v>
          </cell>
          <cell r="AA95">
            <v>1.3706929678493662</v>
          </cell>
          <cell r="AB95">
            <v>0</v>
          </cell>
          <cell r="AC95">
            <v>0</v>
          </cell>
          <cell r="AD95">
            <v>0</v>
          </cell>
          <cell r="AE95">
            <v>0</v>
          </cell>
          <cell r="AF95">
            <v>0</v>
          </cell>
          <cell r="AG95">
            <v>0</v>
          </cell>
          <cell r="AH95">
            <v>0</v>
          </cell>
          <cell r="AJ95">
            <v>0</v>
          </cell>
        </row>
        <row r="96">
          <cell r="B96">
            <v>595089202</v>
          </cell>
          <cell r="C96" t="str">
            <v>Immediate Convenient Care, LLC</v>
          </cell>
          <cell r="D96">
            <v>40360</v>
          </cell>
          <cell r="E96">
            <v>40724</v>
          </cell>
          <cell r="F96" t="str">
            <v>1702 N. Kingshighway St</v>
          </cell>
          <cell r="G96">
            <v>0</v>
          </cell>
          <cell r="H96" t="str">
            <v>Cape Girardeau</v>
          </cell>
          <cell r="I96" t="str">
            <v>MO</v>
          </cell>
          <cell r="J96">
            <v>63701</v>
          </cell>
          <cell r="K96">
            <v>41312</v>
          </cell>
          <cell r="L96">
            <v>41338</v>
          </cell>
          <cell r="M96">
            <v>585</v>
          </cell>
          <cell r="N96">
            <v>41355</v>
          </cell>
          <cell r="O96">
            <v>3693</v>
          </cell>
          <cell r="P96">
            <v>0</v>
          </cell>
          <cell r="Q96">
            <v>287753</v>
          </cell>
          <cell r="R96" t="str">
            <v>$77.76 &amp; $78.07</v>
          </cell>
          <cell r="S96">
            <v>88.33</v>
          </cell>
          <cell r="T96">
            <v>0</v>
          </cell>
          <cell r="U96">
            <v>78.069999999999993</v>
          </cell>
          <cell r="V96">
            <v>88.33</v>
          </cell>
          <cell r="W96">
            <v>-10.260000000000005</v>
          </cell>
          <cell r="X96">
            <v>13441</v>
          </cell>
          <cell r="Y96">
            <v>-137905</v>
          </cell>
          <cell r="Z96">
            <v>-120485</v>
          </cell>
          <cell r="AA96">
            <v>1.1314205200461125</v>
          </cell>
          <cell r="AB96">
            <v>0</v>
          </cell>
          <cell r="AC96">
            <v>0</v>
          </cell>
          <cell r="AD96">
            <v>0</v>
          </cell>
          <cell r="AE96">
            <v>0</v>
          </cell>
          <cell r="AF96">
            <v>0</v>
          </cell>
          <cell r="AG96">
            <v>0</v>
          </cell>
          <cell r="AH96">
            <v>0</v>
          </cell>
          <cell r="AJ96">
            <v>0</v>
          </cell>
        </row>
        <row r="97">
          <cell r="B97">
            <v>595016205</v>
          </cell>
          <cell r="C97" t="str">
            <v>Immediate Healthcare, Inc.</v>
          </cell>
          <cell r="D97">
            <v>40680</v>
          </cell>
          <cell r="E97">
            <v>40724</v>
          </cell>
          <cell r="F97" t="str">
            <v>1508 Edgemont Blvd.</v>
          </cell>
          <cell r="G97">
            <v>0</v>
          </cell>
          <cell r="H97" t="str">
            <v>Perryville</v>
          </cell>
          <cell r="I97" t="str">
            <v>MO</v>
          </cell>
          <cell r="J97">
            <v>63775</v>
          </cell>
          <cell r="K97">
            <v>41318</v>
          </cell>
          <cell r="L97">
            <v>41338</v>
          </cell>
          <cell r="M97">
            <v>0</v>
          </cell>
          <cell r="N97" t="str">
            <v>N/A</v>
          </cell>
          <cell r="O97">
            <v>0</v>
          </cell>
          <cell r="P97">
            <v>0</v>
          </cell>
          <cell r="Q97">
            <v>0</v>
          </cell>
          <cell r="R97">
            <v>78.069999999999993</v>
          </cell>
          <cell r="S97">
            <v>99.18</v>
          </cell>
          <cell r="T97">
            <v>0</v>
          </cell>
          <cell r="U97">
            <v>78.069999999999993</v>
          </cell>
          <cell r="V97">
            <v>99.18</v>
          </cell>
          <cell r="W97">
            <v>-21.110000000000014</v>
          </cell>
          <cell r="X97">
            <v>924</v>
          </cell>
          <cell r="Y97">
            <v>-19506</v>
          </cell>
          <cell r="Z97">
            <v>-3160</v>
          </cell>
          <cell r="AA97">
            <v>1.270398360445754</v>
          </cell>
          <cell r="AB97">
            <v>0</v>
          </cell>
          <cell r="AC97">
            <v>0</v>
          </cell>
          <cell r="AD97">
            <v>0</v>
          </cell>
          <cell r="AE97">
            <v>0</v>
          </cell>
          <cell r="AF97">
            <v>0</v>
          </cell>
          <cell r="AG97">
            <v>0</v>
          </cell>
          <cell r="AH97">
            <v>0</v>
          </cell>
          <cell r="AJ97">
            <v>0</v>
          </cell>
        </row>
        <row r="98">
          <cell r="B98">
            <v>595016205</v>
          </cell>
          <cell r="C98" t="str">
            <v>Immediate Healthcare, Inc. (note" CMS CHOW eff. 05/17/11</v>
          </cell>
          <cell r="D98">
            <v>40544</v>
          </cell>
          <cell r="E98">
            <v>40679</v>
          </cell>
          <cell r="F98" t="str">
            <v>1508 Edgemont Blvd.</v>
          </cell>
          <cell r="G98">
            <v>0</v>
          </cell>
          <cell r="H98" t="str">
            <v>Perryville</v>
          </cell>
          <cell r="I98" t="str">
            <v>MO</v>
          </cell>
          <cell r="J98">
            <v>63775</v>
          </cell>
          <cell r="K98">
            <v>41246</v>
          </cell>
          <cell r="L98">
            <v>41338</v>
          </cell>
          <cell r="M98">
            <v>15782</v>
          </cell>
          <cell r="N98">
            <v>41351</v>
          </cell>
          <cell r="O98">
            <v>279</v>
          </cell>
          <cell r="P98">
            <v>449</v>
          </cell>
          <cell r="Q98">
            <v>56835</v>
          </cell>
          <cell r="R98">
            <v>78.069999999999993</v>
          </cell>
          <cell r="S98">
            <v>157.72</v>
          </cell>
          <cell r="T98">
            <v>0</v>
          </cell>
          <cell r="U98">
            <v>78.069999999999993</v>
          </cell>
          <cell r="V98">
            <v>157.72</v>
          </cell>
          <cell r="W98">
            <v>-79.650000000000006</v>
          </cell>
          <cell r="X98">
            <v>2876</v>
          </cell>
          <cell r="Y98">
            <v>-229073</v>
          </cell>
          <cell r="Z98">
            <v>14821</v>
          </cell>
          <cell r="AA98">
            <v>2.0202382477263994</v>
          </cell>
          <cell r="AB98">
            <v>0</v>
          </cell>
          <cell r="AC98">
            <v>0</v>
          </cell>
          <cell r="AD98">
            <v>0</v>
          </cell>
          <cell r="AE98">
            <v>0</v>
          </cell>
          <cell r="AF98">
            <v>0</v>
          </cell>
          <cell r="AG98">
            <v>0</v>
          </cell>
          <cell r="AH98">
            <v>0</v>
          </cell>
          <cell r="AJ98">
            <v>0</v>
          </cell>
        </row>
        <row r="99">
          <cell r="B99">
            <v>599303005</v>
          </cell>
          <cell r="C99" t="str">
            <v>Jackson Primary Care, LLC</v>
          </cell>
          <cell r="D99">
            <v>40541</v>
          </cell>
          <cell r="E99">
            <v>40908</v>
          </cell>
          <cell r="F99" t="str">
            <v>2685 East Main Street, Suite A</v>
          </cell>
          <cell r="G99">
            <v>0</v>
          </cell>
          <cell r="H99" t="str">
            <v>Jackson</v>
          </cell>
          <cell r="I99" t="str">
            <v>MO</v>
          </cell>
          <cell r="J99">
            <v>63755</v>
          </cell>
          <cell r="K99">
            <v>41844</v>
          </cell>
          <cell r="L99">
            <v>41876</v>
          </cell>
          <cell r="M99">
            <v>14713</v>
          </cell>
          <cell r="N99">
            <v>41887</v>
          </cell>
          <cell r="O99">
            <v>2345</v>
          </cell>
          <cell r="P99">
            <v>0</v>
          </cell>
          <cell r="Q99">
            <v>177048</v>
          </cell>
          <cell r="R99">
            <v>75.5</v>
          </cell>
          <cell r="S99">
            <v>75.5</v>
          </cell>
          <cell r="T99">
            <v>0</v>
          </cell>
          <cell r="U99">
            <v>78.069999999999993</v>
          </cell>
          <cell r="V99">
            <v>75.5</v>
          </cell>
          <cell r="W99">
            <v>2.5699999999999932</v>
          </cell>
          <cell r="X99">
            <v>11479</v>
          </cell>
          <cell r="Y99">
            <v>226652</v>
          </cell>
          <cell r="Z99">
            <v>226652</v>
          </cell>
          <cell r="AA99">
            <v>0.96708082490073022</v>
          </cell>
          <cell r="AB99">
            <v>0</v>
          </cell>
          <cell r="AC99">
            <v>0</v>
          </cell>
          <cell r="AD99">
            <v>0</v>
          </cell>
          <cell r="AE99">
            <v>0</v>
          </cell>
          <cell r="AF99">
            <v>0</v>
          </cell>
          <cell r="AG99">
            <v>0</v>
          </cell>
          <cell r="AH99">
            <v>0</v>
          </cell>
          <cell r="AJ99">
            <v>0</v>
          </cell>
        </row>
        <row r="100">
          <cell r="B100">
            <v>595057308</v>
          </cell>
          <cell r="C100" t="str">
            <v>Joseph E. Pehlman, MD PC</v>
          </cell>
          <cell r="D100">
            <v>40544</v>
          </cell>
          <cell r="E100">
            <v>40908</v>
          </cell>
          <cell r="F100" t="str">
            <v xml:space="preserve">1207 North Douglas Street </v>
          </cell>
          <cell r="G100" t="str">
            <v>PO Box 526</v>
          </cell>
          <cell r="H100" t="str">
            <v>Malden</v>
          </cell>
          <cell r="I100" t="str">
            <v>MO</v>
          </cell>
          <cell r="J100">
            <v>63863</v>
          </cell>
          <cell r="K100">
            <v>41844</v>
          </cell>
          <cell r="L100">
            <v>41855</v>
          </cell>
          <cell r="M100">
            <v>1469</v>
          </cell>
          <cell r="N100">
            <v>41859</v>
          </cell>
          <cell r="O100">
            <v>1194</v>
          </cell>
          <cell r="P100">
            <v>0</v>
          </cell>
          <cell r="Q100">
            <v>93216</v>
          </cell>
          <cell r="R100">
            <v>78.069999999999993</v>
          </cell>
          <cell r="S100">
            <v>97.47</v>
          </cell>
          <cell r="T100">
            <v>0</v>
          </cell>
          <cell r="U100">
            <v>78.069999999999993</v>
          </cell>
          <cell r="V100">
            <v>97.47</v>
          </cell>
          <cell r="W100">
            <v>-19.400000000000006</v>
          </cell>
          <cell r="X100">
            <v>3400</v>
          </cell>
          <cell r="Y100">
            <v>-65960</v>
          </cell>
          <cell r="Z100">
            <v>-10414</v>
          </cell>
          <cell r="AA100">
            <v>1.2484949404380685</v>
          </cell>
          <cell r="AB100">
            <v>0</v>
          </cell>
          <cell r="AC100">
            <v>0</v>
          </cell>
          <cell r="AD100">
            <v>0</v>
          </cell>
          <cell r="AE100">
            <v>0</v>
          </cell>
          <cell r="AF100">
            <v>0</v>
          </cell>
          <cell r="AG100">
            <v>0</v>
          </cell>
          <cell r="AH100">
            <v>0</v>
          </cell>
          <cell r="AJ100">
            <v>0</v>
          </cell>
        </row>
        <row r="101">
          <cell r="B101">
            <v>598351302</v>
          </cell>
          <cell r="C101" t="str">
            <v>Joseph William Stafford, Jr.</v>
          </cell>
          <cell r="D101">
            <v>40544</v>
          </cell>
          <cell r="E101">
            <v>40908</v>
          </cell>
          <cell r="F101" t="str">
            <v>312 N Kentucky Avenue</v>
          </cell>
          <cell r="G101">
            <v>0</v>
          </cell>
          <cell r="H101" t="str">
            <v>West Plains</v>
          </cell>
          <cell r="I101" t="str">
            <v>MO</v>
          </cell>
          <cell r="J101">
            <v>65775</v>
          </cell>
          <cell r="K101">
            <v>41844</v>
          </cell>
          <cell r="L101">
            <v>41869</v>
          </cell>
          <cell r="M101">
            <v>5776</v>
          </cell>
          <cell r="N101">
            <v>41873</v>
          </cell>
          <cell r="O101">
            <v>6232</v>
          </cell>
          <cell r="P101">
            <v>0</v>
          </cell>
          <cell r="Q101">
            <v>486532</v>
          </cell>
          <cell r="R101">
            <v>78.069999999999993</v>
          </cell>
          <cell r="S101">
            <v>85.65</v>
          </cell>
          <cell r="T101">
            <v>0</v>
          </cell>
          <cell r="U101">
            <v>78.069999999999993</v>
          </cell>
          <cell r="V101">
            <v>85.65</v>
          </cell>
          <cell r="W101">
            <v>-7.5800000000000125</v>
          </cell>
          <cell r="X101">
            <v>8190</v>
          </cell>
          <cell r="Y101">
            <v>-62080</v>
          </cell>
          <cell r="Z101">
            <v>51878</v>
          </cell>
          <cell r="AA101">
            <v>1.0970923530165237</v>
          </cell>
          <cell r="AB101">
            <v>0</v>
          </cell>
          <cell r="AC101">
            <v>0</v>
          </cell>
          <cell r="AD101">
            <v>0</v>
          </cell>
          <cell r="AE101">
            <v>0</v>
          </cell>
          <cell r="AF101">
            <v>0</v>
          </cell>
          <cell r="AG101">
            <v>0</v>
          </cell>
          <cell r="AH101">
            <v>0</v>
          </cell>
          <cell r="AJ101">
            <v>0</v>
          </cell>
        </row>
        <row r="102">
          <cell r="B102">
            <v>599371408</v>
          </cell>
          <cell r="C102" t="str">
            <v>Kennett Pediatrics and Adolescent Medicine</v>
          </cell>
          <cell r="D102">
            <v>40544</v>
          </cell>
          <cell r="E102">
            <v>40908</v>
          </cell>
          <cell r="F102" t="str">
            <v>211 Teaco Road</v>
          </cell>
          <cell r="G102">
            <v>0</v>
          </cell>
          <cell r="H102" t="str">
            <v>Kennett</v>
          </cell>
          <cell r="I102" t="str">
            <v>MO</v>
          </cell>
          <cell r="J102">
            <v>63857</v>
          </cell>
          <cell r="K102">
            <v>41634</v>
          </cell>
          <cell r="L102">
            <v>41662</v>
          </cell>
          <cell r="M102">
            <v>52623</v>
          </cell>
          <cell r="N102">
            <v>41690</v>
          </cell>
          <cell r="O102">
            <v>6790</v>
          </cell>
          <cell r="P102">
            <v>0</v>
          </cell>
          <cell r="Q102">
            <v>528941</v>
          </cell>
          <cell r="R102">
            <v>77.900000000000006</v>
          </cell>
          <cell r="S102">
            <v>77.900000000000006</v>
          </cell>
          <cell r="T102">
            <v>0</v>
          </cell>
          <cell r="U102">
            <v>78.069999999999993</v>
          </cell>
          <cell r="V102">
            <v>77.900000000000006</v>
          </cell>
          <cell r="W102">
            <v>0.16999999999998749</v>
          </cell>
          <cell r="X102">
            <v>9954</v>
          </cell>
          <cell r="Y102">
            <v>1692</v>
          </cell>
          <cell r="Z102">
            <v>296827</v>
          </cell>
          <cell r="AA102">
            <v>0.99782246701678001</v>
          </cell>
          <cell r="AB102">
            <v>0</v>
          </cell>
          <cell r="AC102">
            <v>0</v>
          </cell>
          <cell r="AD102">
            <v>0</v>
          </cell>
          <cell r="AE102">
            <v>0</v>
          </cell>
          <cell r="AF102">
            <v>0</v>
          </cell>
          <cell r="AG102">
            <v>0</v>
          </cell>
          <cell r="AH102">
            <v>0</v>
          </cell>
          <cell r="AJ102">
            <v>0</v>
          </cell>
        </row>
        <row r="103">
          <cell r="B103">
            <v>595929605</v>
          </cell>
          <cell r="C103" t="str">
            <v>Kneibert Clinic LLC</v>
          </cell>
          <cell r="D103">
            <v>40544</v>
          </cell>
          <cell r="E103">
            <v>40908</v>
          </cell>
          <cell r="F103" t="str">
            <v>686 Lester Street</v>
          </cell>
          <cell r="G103">
            <v>0</v>
          </cell>
          <cell r="H103" t="str">
            <v>Poplar Bluff</v>
          </cell>
          <cell r="I103" t="str">
            <v>MO</v>
          </cell>
          <cell r="J103">
            <v>63902</v>
          </cell>
          <cell r="K103">
            <v>41850</v>
          </cell>
          <cell r="L103">
            <v>41857</v>
          </cell>
          <cell r="M103">
            <v>352</v>
          </cell>
          <cell r="N103">
            <v>41873</v>
          </cell>
          <cell r="O103">
            <v>44459</v>
          </cell>
          <cell r="P103">
            <v>0</v>
          </cell>
          <cell r="Q103">
            <v>3470914</v>
          </cell>
          <cell r="R103">
            <v>78.069999999999993</v>
          </cell>
          <cell r="S103">
            <v>93.21</v>
          </cell>
          <cell r="T103">
            <v>0</v>
          </cell>
          <cell r="U103">
            <v>78.069999999999993</v>
          </cell>
          <cell r="V103">
            <v>93.21</v>
          </cell>
          <cell r="W103">
            <v>-15.14</v>
          </cell>
          <cell r="X103">
            <v>104924</v>
          </cell>
          <cell r="Y103">
            <v>-1588549</v>
          </cell>
          <cell r="Z103">
            <v>3525591</v>
          </cell>
          <cell r="AA103">
            <v>1.1939285256820802</v>
          </cell>
          <cell r="AB103">
            <v>0</v>
          </cell>
          <cell r="AC103">
            <v>0</v>
          </cell>
          <cell r="AD103">
            <v>0</v>
          </cell>
          <cell r="AE103">
            <v>0</v>
          </cell>
          <cell r="AF103">
            <v>0</v>
          </cell>
          <cell r="AG103">
            <v>0</v>
          </cell>
          <cell r="AH103">
            <v>0</v>
          </cell>
          <cell r="AJ103">
            <v>0</v>
          </cell>
        </row>
        <row r="104">
          <cell r="B104">
            <v>595938200</v>
          </cell>
          <cell r="C104" t="str">
            <v>Kneibert Clinic LLC - North</v>
          </cell>
          <cell r="D104">
            <v>40544</v>
          </cell>
          <cell r="E104">
            <v>40816</v>
          </cell>
          <cell r="F104" t="str">
            <v xml:space="preserve">2588 N Westwood Blvd </v>
          </cell>
          <cell r="G104" t="str">
            <v>PO Box 220</v>
          </cell>
          <cell r="H104" t="str">
            <v>Poplar Bluff</v>
          </cell>
          <cell r="I104" t="str">
            <v>MO</v>
          </cell>
          <cell r="J104">
            <v>63901</v>
          </cell>
          <cell r="K104">
            <v>41850</v>
          </cell>
          <cell r="L104">
            <v>41857</v>
          </cell>
          <cell r="M104">
            <v>10</v>
          </cell>
          <cell r="N104">
            <v>41873</v>
          </cell>
          <cell r="O104">
            <v>701</v>
          </cell>
          <cell r="P104">
            <v>0</v>
          </cell>
          <cell r="Q104">
            <v>54727</v>
          </cell>
          <cell r="R104">
            <v>78.069999999999993</v>
          </cell>
          <cell r="S104">
            <v>93.21</v>
          </cell>
          <cell r="T104">
            <v>0</v>
          </cell>
          <cell r="U104">
            <v>78.069999999999993</v>
          </cell>
          <cell r="V104">
            <v>93.21</v>
          </cell>
          <cell r="W104">
            <v>-15.14</v>
          </cell>
          <cell r="X104">
            <v>104924</v>
          </cell>
          <cell r="Y104">
            <v>-1588549</v>
          </cell>
          <cell r="Z104">
            <v>3525591</v>
          </cell>
          <cell r="AA104">
            <v>1.1939285256820802</v>
          </cell>
          <cell r="AB104">
            <v>0</v>
          </cell>
          <cell r="AC104">
            <v>0</v>
          </cell>
          <cell r="AD104">
            <v>0</v>
          </cell>
          <cell r="AE104">
            <v>0</v>
          </cell>
          <cell r="AF104">
            <v>0</v>
          </cell>
          <cell r="AG104">
            <v>0</v>
          </cell>
          <cell r="AH104">
            <v>0</v>
          </cell>
          <cell r="AJ104">
            <v>0</v>
          </cell>
        </row>
        <row r="105">
          <cell r="B105">
            <v>594570707</v>
          </cell>
          <cell r="C105" t="str">
            <v>Lake Regional Clinic Iberia</v>
          </cell>
          <cell r="D105">
            <v>40497</v>
          </cell>
          <cell r="E105">
            <v>40663</v>
          </cell>
          <cell r="F105" t="str">
            <v>2333 Highway 17</v>
          </cell>
          <cell r="G105">
            <v>0</v>
          </cell>
          <cell r="H105" t="str">
            <v>Iberia</v>
          </cell>
          <cell r="I105" t="str">
            <v>MO</v>
          </cell>
          <cell r="J105">
            <v>65486</v>
          </cell>
          <cell r="K105">
            <v>41911</v>
          </cell>
          <cell r="L105">
            <v>41936</v>
          </cell>
          <cell r="M105">
            <v>80</v>
          </cell>
          <cell r="N105">
            <v>41950</v>
          </cell>
          <cell r="O105">
            <v>838</v>
          </cell>
          <cell r="P105">
            <v>0</v>
          </cell>
          <cell r="Q105">
            <v>65423</v>
          </cell>
          <cell r="R105">
            <v>78.069999999999993</v>
          </cell>
          <cell r="S105">
            <v>103.57</v>
          </cell>
          <cell r="T105">
            <v>0</v>
          </cell>
          <cell r="U105">
            <v>78.069999999999993</v>
          </cell>
          <cell r="V105">
            <v>103.57</v>
          </cell>
          <cell r="W105">
            <v>-25.5</v>
          </cell>
          <cell r="X105">
            <v>4374</v>
          </cell>
          <cell r="Y105">
            <v>-111537</v>
          </cell>
          <cell r="Z105">
            <v>28428</v>
          </cell>
          <cell r="AA105">
            <v>1.3266299474830281</v>
          </cell>
          <cell r="AB105">
            <v>0</v>
          </cell>
          <cell r="AC105">
            <v>0</v>
          </cell>
          <cell r="AD105">
            <v>0</v>
          </cell>
          <cell r="AE105">
            <v>0</v>
          </cell>
          <cell r="AF105">
            <v>0</v>
          </cell>
          <cell r="AG105">
            <v>0</v>
          </cell>
          <cell r="AH105">
            <v>0</v>
          </cell>
          <cell r="AJ105">
            <v>0</v>
          </cell>
        </row>
        <row r="106">
          <cell r="B106">
            <v>599947900</v>
          </cell>
          <cell r="C106" t="str">
            <v>Lakes Area Medical Clinic, LLC</v>
          </cell>
          <cell r="D106">
            <v>40544</v>
          </cell>
          <cell r="E106">
            <v>40908</v>
          </cell>
          <cell r="F106" t="str">
            <v>11016 East State Highway 76, Suite 26</v>
          </cell>
          <cell r="G106" t="str">
            <v>PO Box 2576</v>
          </cell>
          <cell r="H106" t="str">
            <v>Branson West</v>
          </cell>
          <cell r="I106" t="str">
            <v>MO</v>
          </cell>
          <cell r="J106">
            <v>65737</v>
          </cell>
          <cell r="K106">
            <v>41855</v>
          </cell>
          <cell r="L106">
            <v>41870</v>
          </cell>
          <cell r="M106">
            <v>221</v>
          </cell>
          <cell r="N106">
            <v>41873</v>
          </cell>
          <cell r="O106">
            <v>712</v>
          </cell>
          <cell r="P106">
            <v>0</v>
          </cell>
          <cell r="Q106">
            <v>55586</v>
          </cell>
          <cell r="R106">
            <v>78.069999999999993</v>
          </cell>
          <cell r="S106">
            <v>102.77</v>
          </cell>
          <cell r="T106">
            <v>0</v>
          </cell>
          <cell r="U106">
            <v>78.069999999999993</v>
          </cell>
          <cell r="V106">
            <v>102.77</v>
          </cell>
          <cell r="W106">
            <v>-24.700000000000003</v>
          </cell>
          <cell r="X106">
            <v>3948</v>
          </cell>
          <cell r="Y106">
            <v>-97516</v>
          </cell>
          <cell r="Z106">
            <v>235440</v>
          </cell>
          <cell r="AA106">
            <v>1.316382733444345</v>
          </cell>
          <cell r="AB106">
            <v>0</v>
          </cell>
          <cell r="AC106">
            <v>0</v>
          </cell>
          <cell r="AD106">
            <v>0</v>
          </cell>
          <cell r="AE106">
            <v>0</v>
          </cell>
          <cell r="AF106">
            <v>0</v>
          </cell>
          <cell r="AG106">
            <v>0</v>
          </cell>
          <cell r="AH106">
            <v>0</v>
          </cell>
          <cell r="AJ106">
            <v>0</v>
          </cell>
        </row>
        <row r="107">
          <cell r="B107">
            <v>598542801</v>
          </cell>
          <cell r="C107" t="str">
            <v>Lancaster Clinic</v>
          </cell>
          <cell r="D107">
            <v>40544</v>
          </cell>
          <cell r="E107">
            <v>40908</v>
          </cell>
          <cell r="F107" t="str">
            <v xml:space="preserve">Hwy 136 </v>
          </cell>
          <cell r="G107" t="str">
            <v>PO Box 295</v>
          </cell>
          <cell r="H107" t="str">
            <v>Lancaster</v>
          </cell>
          <cell r="I107" t="str">
            <v>MO</v>
          </cell>
          <cell r="J107">
            <v>63548</v>
          </cell>
          <cell r="K107">
            <v>41893</v>
          </cell>
          <cell r="L107">
            <v>41891</v>
          </cell>
          <cell r="M107">
            <v>3702</v>
          </cell>
          <cell r="N107">
            <v>41908</v>
          </cell>
          <cell r="O107">
            <v>937</v>
          </cell>
          <cell r="P107">
            <v>0</v>
          </cell>
          <cell r="Q107">
            <v>67427</v>
          </cell>
          <cell r="R107">
            <v>71.959999999999994</v>
          </cell>
          <cell r="S107">
            <v>71.959999999999994</v>
          </cell>
          <cell r="T107">
            <v>0</v>
          </cell>
          <cell r="U107">
            <v>78.069999999999993</v>
          </cell>
          <cell r="V107">
            <v>71.959999999999994</v>
          </cell>
          <cell r="W107">
            <v>6.1099999999999994</v>
          </cell>
          <cell r="X107">
            <v>7625</v>
          </cell>
          <cell r="Y107">
            <v>46589</v>
          </cell>
          <cell r="Z107">
            <v>-18475</v>
          </cell>
          <cell r="AA107">
            <v>0.92173690277955678</v>
          </cell>
          <cell r="AB107">
            <v>0</v>
          </cell>
          <cell r="AC107">
            <v>0</v>
          </cell>
          <cell r="AD107">
            <v>0</v>
          </cell>
          <cell r="AE107">
            <v>0</v>
          </cell>
          <cell r="AF107">
            <v>0</v>
          </cell>
          <cell r="AG107">
            <v>0</v>
          </cell>
          <cell r="AH107">
            <v>0</v>
          </cell>
          <cell r="AJ107">
            <v>0</v>
          </cell>
        </row>
        <row r="108">
          <cell r="B108">
            <v>594949901</v>
          </cell>
          <cell r="C108" t="str">
            <v>Laurie Clinic</v>
          </cell>
          <cell r="D108">
            <v>40299</v>
          </cell>
          <cell r="E108">
            <v>40663</v>
          </cell>
          <cell r="F108" t="str">
            <v>156 Missouri Blvd., Suite B</v>
          </cell>
          <cell r="G108">
            <v>0</v>
          </cell>
          <cell r="H108" t="str">
            <v>Laurie</v>
          </cell>
          <cell r="I108" t="str">
            <v>MO</v>
          </cell>
          <cell r="J108">
            <v>65038</v>
          </cell>
          <cell r="K108">
            <v>41911</v>
          </cell>
          <cell r="L108">
            <v>41936</v>
          </cell>
          <cell r="M108">
            <v>3159</v>
          </cell>
          <cell r="N108">
            <v>41950</v>
          </cell>
          <cell r="O108">
            <v>1748</v>
          </cell>
          <cell r="P108">
            <v>0</v>
          </cell>
          <cell r="Q108">
            <v>135924</v>
          </cell>
          <cell r="R108" t="str">
            <v>77.76 &amp; 78.07</v>
          </cell>
          <cell r="S108">
            <v>122.92</v>
          </cell>
          <cell r="T108">
            <v>0</v>
          </cell>
          <cell r="U108">
            <v>78.069999999999993</v>
          </cell>
          <cell r="V108">
            <v>122.92</v>
          </cell>
          <cell r="W108">
            <v>-44.850000000000009</v>
          </cell>
          <cell r="X108" t="e">
            <v>#REF!</v>
          </cell>
          <cell r="Y108" t="e">
            <v>#REF!</v>
          </cell>
          <cell r="Z108">
            <v>0</v>
          </cell>
          <cell r="AA108">
            <v>1.574484437043679</v>
          </cell>
          <cell r="AB108">
            <v>0</v>
          </cell>
          <cell r="AC108">
            <v>0</v>
          </cell>
          <cell r="AD108">
            <v>0</v>
          </cell>
          <cell r="AE108">
            <v>0</v>
          </cell>
          <cell r="AF108">
            <v>0</v>
          </cell>
          <cell r="AG108">
            <v>0</v>
          </cell>
          <cell r="AH108">
            <v>0</v>
          </cell>
          <cell r="AJ108">
            <v>0</v>
          </cell>
        </row>
        <row r="109">
          <cell r="B109">
            <v>593362700</v>
          </cell>
          <cell r="C109" t="str">
            <v>Lebanon Family Practice</v>
          </cell>
          <cell r="D109">
            <v>40360</v>
          </cell>
          <cell r="E109">
            <v>40724</v>
          </cell>
          <cell r="F109" t="str">
            <v>120 Hospital Dr, Suite 100</v>
          </cell>
          <cell r="G109">
            <v>0</v>
          </cell>
          <cell r="H109" t="str">
            <v>Lebanon</v>
          </cell>
          <cell r="I109" t="str">
            <v>MO</v>
          </cell>
          <cell r="J109">
            <v>65536</v>
          </cell>
          <cell r="K109">
            <v>41905</v>
          </cell>
          <cell r="L109">
            <v>41989</v>
          </cell>
          <cell r="M109">
            <v>266</v>
          </cell>
          <cell r="N109">
            <v>41997</v>
          </cell>
          <cell r="O109">
            <v>1746</v>
          </cell>
          <cell r="P109">
            <v>2528</v>
          </cell>
          <cell r="Q109">
            <v>332979</v>
          </cell>
          <cell r="R109" t="str">
            <v>77.76 &amp; 78.07</v>
          </cell>
          <cell r="S109">
            <v>107.01</v>
          </cell>
          <cell r="T109">
            <v>0</v>
          </cell>
          <cell r="U109">
            <v>78.069999999999993</v>
          </cell>
          <cell r="V109">
            <v>107.01</v>
          </cell>
          <cell r="W109">
            <v>-28.940000000000012</v>
          </cell>
          <cell r="X109">
            <v>154953</v>
          </cell>
          <cell r="Y109">
            <v>-4484340</v>
          </cell>
          <cell r="Z109">
            <v>-726208</v>
          </cell>
          <cell r="AA109">
            <v>1.3706929678493662</v>
          </cell>
          <cell r="AB109">
            <v>0</v>
          </cell>
          <cell r="AC109">
            <v>0</v>
          </cell>
          <cell r="AD109">
            <v>0</v>
          </cell>
          <cell r="AE109">
            <v>0</v>
          </cell>
          <cell r="AF109">
            <v>0</v>
          </cell>
          <cell r="AG109">
            <v>0</v>
          </cell>
          <cell r="AH109">
            <v>0</v>
          </cell>
          <cell r="AJ109">
            <v>0</v>
          </cell>
        </row>
        <row r="110">
          <cell r="B110">
            <v>597785609</v>
          </cell>
          <cell r="C110" t="str">
            <v>Lebanon Internal Medicine Pediatrics</v>
          </cell>
          <cell r="D110">
            <v>40360</v>
          </cell>
          <cell r="E110">
            <v>40724</v>
          </cell>
          <cell r="F110" t="str">
            <v xml:space="preserve">120 Hospital Dr. Suite 300 </v>
          </cell>
          <cell r="G110">
            <v>0</v>
          </cell>
          <cell r="H110" t="str">
            <v>Lebanon</v>
          </cell>
          <cell r="I110" t="str">
            <v>MO</v>
          </cell>
          <cell r="J110">
            <v>65536</v>
          </cell>
          <cell r="K110">
            <v>41905</v>
          </cell>
          <cell r="L110">
            <v>41989</v>
          </cell>
          <cell r="M110">
            <v>3438</v>
          </cell>
          <cell r="N110">
            <v>41997</v>
          </cell>
          <cell r="O110">
            <v>3199</v>
          </cell>
          <cell r="P110">
            <v>12070</v>
          </cell>
          <cell r="Q110">
            <v>1189695</v>
          </cell>
          <cell r="R110" t="str">
            <v>77.76 &amp; 78.07</v>
          </cell>
          <cell r="S110">
            <v>107.01</v>
          </cell>
          <cell r="T110">
            <v>0</v>
          </cell>
          <cell r="U110">
            <v>78.069999999999993</v>
          </cell>
          <cell r="V110">
            <v>107.01</v>
          </cell>
          <cell r="W110">
            <v>-28.940000000000012</v>
          </cell>
          <cell r="X110">
            <v>154953</v>
          </cell>
          <cell r="Y110">
            <v>-4484340</v>
          </cell>
          <cell r="Z110">
            <v>-726208</v>
          </cell>
          <cell r="AA110">
            <v>1.3706929678493662</v>
          </cell>
          <cell r="AB110">
            <v>0</v>
          </cell>
          <cell r="AC110">
            <v>0</v>
          </cell>
          <cell r="AD110">
            <v>0</v>
          </cell>
          <cell r="AE110">
            <v>0</v>
          </cell>
          <cell r="AF110">
            <v>0</v>
          </cell>
          <cell r="AG110">
            <v>0</v>
          </cell>
          <cell r="AH110">
            <v>0</v>
          </cell>
          <cell r="AJ110">
            <v>0</v>
          </cell>
        </row>
        <row r="111">
          <cell r="B111">
            <v>599335205</v>
          </cell>
          <cell r="C111" t="str">
            <v>Lebanon Women's Center</v>
          </cell>
          <cell r="D111">
            <v>40360</v>
          </cell>
          <cell r="E111">
            <v>40724</v>
          </cell>
          <cell r="F111" t="str">
            <v>120 Hospital Drive, Suite 250</v>
          </cell>
          <cell r="G111">
            <v>0</v>
          </cell>
          <cell r="H111" t="str">
            <v>Lebanon</v>
          </cell>
          <cell r="I111" t="str">
            <v>MO</v>
          </cell>
          <cell r="J111">
            <v>65536</v>
          </cell>
          <cell r="K111">
            <v>41905</v>
          </cell>
          <cell r="L111">
            <v>41989</v>
          </cell>
          <cell r="M111">
            <v>152</v>
          </cell>
          <cell r="N111">
            <v>41997</v>
          </cell>
          <cell r="O111">
            <v>1013</v>
          </cell>
          <cell r="P111">
            <v>3238</v>
          </cell>
          <cell r="Q111">
            <v>331205</v>
          </cell>
          <cell r="R111" t="str">
            <v>77.76 &amp; 78.07</v>
          </cell>
          <cell r="S111">
            <v>107.01</v>
          </cell>
          <cell r="T111">
            <v>0</v>
          </cell>
          <cell r="U111">
            <v>78.069999999999993</v>
          </cell>
          <cell r="V111">
            <v>107.01</v>
          </cell>
          <cell r="W111">
            <v>-28.940000000000012</v>
          </cell>
          <cell r="X111">
            <v>154953</v>
          </cell>
          <cell r="Y111">
            <v>-4484340</v>
          </cell>
          <cell r="Z111">
            <v>-726208</v>
          </cell>
          <cell r="AA111">
            <v>1.3706929678493662</v>
          </cell>
          <cell r="AB111">
            <v>0</v>
          </cell>
          <cell r="AC111">
            <v>0</v>
          </cell>
          <cell r="AD111">
            <v>0</v>
          </cell>
          <cell r="AE111">
            <v>0</v>
          </cell>
          <cell r="AF111">
            <v>0</v>
          </cell>
          <cell r="AG111">
            <v>0</v>
          </cell>
          <cell r="AH111">
            <v>0</v>
          </cell>
          <cell r="AJ111">
            <v>0</v>
          </cell>
        </row>
        <row r="112">
          <cell r="B112">
            <v>597820406</v>
          </cell>
          <cell r="C112" t="str">
            <v>Lewistown Rural Health Clinic</v>
          </cell>
          <cell r="D112">
            <v>40544</v>
          </cell>
          <cell r="E112">
            <v>40908</v>
          </cell>
          <cell r="F112" t="str">
            <v>105 E Quincy</v>
          </cell>
          <cell r="G112">
            <v>0</v>
          </cell>
          <cell r="H112" t="str">
            <v>Lewistown</v>
          </cell>
          <cell r="I112" t="str">
            <v>MO</v>
          </cell>
          <cell r="J112">
            <v>63452</v>
          </cell>
          <cell r="K112">
            <v>41418</v>
          </cell>
          <cell r="L112">
            <v>41428</v>
          </cell>
          <cell r="M112">
            <v>459</v>
          </cell>
          <cell r="N112">
            <v>41432</v>
          </cell>
          <cell r="O112">
            <v>966</v>
          </cell>
          <cell r="P112">
            <v>14</v>
          </cell>
          <cell r="Q112">
            <v>76509</v>
          </cell>
          <cell r="R112">
            <v>78.069999999999993</v>
          </cell>
          <cell r="S112">
            <v>114.58</v>
          </cell>
          <cell r="T112">
            <v>0</v>
          </cell>
          <cell r="U112">
            <v>78.069999999999993</v>
          </cell>
          <cell r="V112">
            <v>114.58</v>
          </cell>
          <cell r="W112">
            <v>-36.510000000000005</v>
          </cell>
          <cell r="X112" t="str">
            <v>CONSOL.</v>
          </cell>
          <cell r="Y112" t="str">
            <v>CONSOL.</v>
          </cell>
          <cell r="Z112" t="str">
            <v>CONSOL.</v>
          </cell>
          <cell r="AA112">
            <v>1.4676572306904061</v>
          </cell>
          <cell r="AB112">
            <v>0</v>
          </cell>
          <cell r="AC112">
            <v>0</v>
          </cell>
          <cell r="AD112">
            <v>0</v>
          </cell>
          <cell r="AE112">
            <v>0</v>
          </cell>
          <cell r="AF112">
            <v>0</v>
          </cell>
          <cell r="AG112">
            <v>0</v>
          </cell>
          <cell r="AH112">
            <v>0</v>
          </cell>
          <cell r="AJ112">
            <v>0</v>
          </cell>
        </row>
        <row r="113">
          <cell r="B113">
            <v>598373306</v>
          </cell>
          <cell r="C113" t="str">
            <v>Managed Care, Inc.</v>
          </cell>
          <cell r="D113">
            <v>40360</v>
          </cell>
          <cell r="E113">
            <v>40724</v>
          </cell>
          <cell r="F113" t="str">
            <v>808 Hunter Avenue, Suite 4</v>
          </cell>
          <cell r="G113">
            <v>0</v>
          </cell>
          <cell r="H113" t="str">
            <v>Sikeston</v>
          </cell>
          <cell r="I113" t="str">
            <v>MO</v>
          </cell>
          <cell r="J113">
            <v>63801</v>
          </cell>
          <cell r="K113">
            <v>41845</v>
          </cell>
          <cell r="L113">
            <v>41855</v>
          </cell>
          <cell r="M113">
            <v>792</v>
          </cell>
          <cell r="N113">
            <v>41859</v>
          </cell>
          <cell r="O113">
            <v>345</v>
          </cell>
          <cell r="P113">
            <v>0</v>
          </cell>
          <cell r="Q113">
            <v>26886</v>
          </cell>
          <cell r="R113" t="str">
            <v>$77.76 &amp; $78.07</v>
          </cell>
          <cell r="S113">
            <v>87.19</v>
          </cell>
          <cell r="T113">
            <v>0</v>
          </cell>
          <cell r="U113">
            <v>78.069999999999993</v>
          </cell>
          <cell r="V113">
            <v>87.19</v>
          </cell>
          <cell r="W113">
            <v>-9.1200000000000045</v>
          </cell>
          <cell r="X113">
            <v>2100</v>
          </cell>
          <cell r="Y113">
            <v>-19152</v>
          </cell>
          <cell r="Z113">
            <v>22917</v>
          </cell>
          <cell r="AA113">
            <v>1.116818240040989</v>
          </cell>
          <cell r="AB113">
            <v>0</v>
          </cell>
          <cell r="AC113">
            <v>0</v>
          </cell>
          <cell r="AD113">
            <v>0</v>
          </cell>
          <cell r="AE113">
            <v>0</v>
          </cell>
          <cell r="AF113">
            <v>0</v>
          </cell>
          <cell r="AG113">
            <v>0</v>
          </cell>
          <cell r="AH113">
            <v>0</v>
          </cell>
          <cell r="AJ113">
            <v>0</v>
          </cell>
        </row>
        <row r="114">
          <cell r="B114">
            <v>596020602</v>
          </cell>
          <cell r="C114" t="str">
            <v>Mansfield Clinic</v>
          </cell>
          <cell r="D114">
            <v>40544</v>
          </cell>
          <cell r="E114">
            <v>40908</v>
          </cell>
          <cell r="F114" t="str">
            <v>304 West Commercial</v>
          </cell>
          <cell r="G114">
            <v>0</v>
          </cell>
          <cell r="H114" t="str">
            <v>Mansfield</v>
          </cell>
          <cell r="I114" t="str">
            <v>MO</v>
          </cell>
          <cell r="J114">
            <v>65704</v>
          </cell>
          <cell r="K114">
            <v>41848</v>
          </cell>
          <cell r="L114">
            <v>41855</v>
          </cell>
          <cell r="M114">
            <v>16048</v>
          </cell>
          <cell r="N114">
            <v>41859</v>
          </cell>
          <cell r="O114">
            <v>2422</v>
          </cell>
          <cell r="P114">
            <v>0</v>
          </cell>
          <cell r="Q114">
            <v>189086</v>
          </cell>
          <cell r="R114">
            <v>78.069999999999993</v>
          </cell>
          <cell r="S114">
            <v>81.31</v>
          </cell>
          <cell r="T114">
            <v>0</v>
          </cell>
          <cell r="U114">
            <v>78.069999999999993</v>
          </cell>
          <cell r="V114">
            <v>81.31</v>
          </cell>
          <cell r="W114">
            <v>-3.2400000000000091</v>
          </cell>
          <cell r="X114">
            <v>20006</v>
          </cell>
          <cell r="Y114">
            <v>-64819</v>
          </cell>
          <cell r="Z114">
            <v>-56552</v>
          </cell>
          <cell r="AA114">
            <v>1.0415012168566673</v>
          </cell>
          <cell r="AB114">
            <v>0</v>
          </cell>
          <cell r="AC114">
            <v>0</v>
          </cell>
          <cell r="AD114">
            <v>0</v>
          </cell>
          <cell r="AE114">
            <v>0</v>
          </cell>
          <cell r="AF114">
            <v>0</v>
          </cell>
          <cell r="AG114">
            <v>0</v>
          </cell>
          <cell r="AH114">
            <v>0</v>
          </cell>
          <cell r="AJ114">
            <v>0</v>
          </cell>
        </row>
        <row r="115">
          <cell r="B115">
            <v>594328304</v>
          </cell>
          <cell r="C115" t="str">
            <v>Maries Medical Clinic</v>
          </cell>
          <cell r="D115">
            <v>40544</v>
          </cell>
          <cell r="E115">
            <v>40908</v>
          </cell>
          <cell r="F115" t="str">
            <v>606 Highway 63 South, Suite A</v>
          </cell>
          <cell r="G115">
            <v>0</v>
          </cell>
          <cell r="H115" t="str">
            <v>Vienna</v>
          </cell>
          <cell r="I115" t="str">
            <v>MO</v>
          </cell>
          <cell r="J115">
            <v>65582</v>
          </cell>
          <cell r="K115">
            <v>41849</v>
          </cell>
          <cell r="L115">
            <v>0</v>
          </cell>
          <cell r="M115">
            <v>116</v>
          </cell>
          <cell r="N115">
            <v>0</v>
          </cell>
          <cell r="O115">
            <v>384</v>
          </cell>
          <cell r="P115">
            <v>488</v>
          </cell>
          <cell r="Q115">
            <v>68077</v>
          </cell>
          <cell r="R115">
            <v>78.069999999999993</v>
          </cell>
          <cell r="S115">
            <v>147.47</v>
          </cell>
          <cell r="T115">
            <v>0</v>
          </cell>
          <cell r="U115">
            <v>78.069999999999993</v>
          </cell>
          <cell r="V115">
            <v>147.47</v>
          </cell>
          <cell r="W115">
            <v>-69.400000000000006</v>
          </cell>
          <cell r="X115">
            <v>5397</v>
          </cell>
          <cell r="Y115">
            <v>-374552</v>
          </cell>
          <cell r="Z115">
            <v>-15749660</v>
          </cell>
          <cell r="AA115">
            <v>1.8889458178557705</v>
          </cell>
          <cell r="AB115">
            <v>0</v>
          </cell>
          <cell r="AC115">
            <v>0</v>
          </cell>
          <cell r="AD115">
            <v>0</v>
          </cell>
          <cell r="AE115">
            <v>0</v>
          </cell>
          <cell r="AF115">
            <v>0</v>
          </cell>
          <cell r="AG115">
            <v>0</v>
          </cell>
          <cell r="AH115">
            <v>0</v>
          </cell>
          <cell r="AJ115">
            <v>0</v>
          </cell>
        </row>
        <row r="116">
          <cell r="B116">
            <v>596841205</v>
          </cell>
          <cell r="C116" t="str">
            <v>Marshfield Family Clinic</v>
          </cell>
          <cell r="D116">
            <v>40544</v>
          </cell>
          <cell r="E116">
            <v>40908</v>
          </cell>
          <cell r="F116" t="str">
            <v>487 Pomme De Terre, PO Box 736</v>
          </cell>
          <cell r="G116">
            <v>0</v>
          </cell>
          <cell r="H116" t="str">
            <v>Marshfield</v>
          </cell>
          <cell r="I116" t="str">
            <v>MO</v>
          </cell>
          <cell r="J116">
            <v>65706</v>
          </cell>
          <cell r="K116">
            <v>41848</v>
          </cell>
          <cell r="L116">
            <v>41862</v>
          </cell>
          <cell r="M116">
            <v>24</v>
          </cell>
          <cell r="N116">
            <v>42195</v>
          </cell>
          <cell r="O116">
            <v>1275</v>
          </cell>
          <cell r="P116">
            <v>0</v>
          </cell>
          <cell r="Q116">
            <v>99539</v>
          </cell>
          <cell r="R116">
            <v>78.069999999999993</v>
          </cell>
          <cell r="S116">
            <v>82.34</v>
          </cell>
          <cell r="T116">
            <v>0</v>
          </cell>
          <cell r="U116">
            <v>78.069999999999993</v>
          </cell>
          <cell r="V116">
            <v>82.34</v>
          </cell>
          <cell r="W116">
            <v>-4.2700000000000102</v>
          </cell>
          <cell r="X116">
            <v>12056</v>
          </cell>
          <cell r="Y116">
            <v>-51479</v>
          </cell>
          <cell r="Z116">
            <v>-69354</v>
          </cell>
          <cell r="AA116">
            <v>1.054694504931472</v>
          </cell>
          <cell r="AB116">
            <v>0</v>
          </cell>
          <cell r="AC116">
            <v>0</v>
          </cell>
          <cell r="AD116">
            <v>0</v>
          </cell>
          <cell r="AE116">
            <v>0</v>
          </cell>
          <cell r="AF116">
            <v>0</v>
          </cell>
          <cell r="AG116">
            <v>0</v>
          </cell>
          <cell r="AH116">
            <v>0</v>
          </cell>
          <cell r="AJ116">
            <v>0</v>
          </cell>
        </row>
        <row r="117">
          <cell r="B117">
            <v>596052704</v>
          </cell>
          <cell r="C117" t="str">
            <v>Medical Arts Clinic</v>
          </cell>
          <cell r="D117">
            <v>40544</v>
          </cell>
          <cell r="E117">
            <v>40908</v>
          </cell>
          <cell r="F117" t="str">
            <v>1103 West Liberty</v>
          </cell>
          <cell r="G117">
            <v>0</v>
          </cell>
          <cell r="H117" t="str">
            <v>Farmington</v>
          </cell>
          <cell r="I117" t="str">
            <v>MO</v>
          </cell>
          <cell r="J117">
            <v>63640</v>
          </cell>
          <cell r="K117">
            <v>41911</v>
          </cell>
          <cell r="L117">
            <v>41927</v>
          </cell>
          <cell r="M117">
            <v>245</v>
          </cell>
          <cell r="N117">
            <v>41936</v>
          </cell>
          <cell r="O117">
            <v>3069</v>
          </cell>
          <cell r="P117">
            <v>0</v>
          </cell>
          <cell r="Q117">
            <v>239597</v>
          </cell>
          <cell r="R117">
            <v>78.069999999999993</v>
          </cell>
          <cell r="S117">
            <v>130.31</v>
          </cell>
          <cell r="T117">
            <v>0</v>
          </cell>
          <cell r="U117">
            <v>78.069999999999993</v>
          </cell>
          <cell r="V117">
            <v>130.31</v>
          </cell>
          <cell r="W117">
            <v>-52.240000000000009</v>
          </cell>
          <cell r="X117">
            <v>41139</v>
          </cell>
          <cell r="Y117">
            <v>-2149101</v>
          </cell>
          <cell r="Z117">
            <v>-2277751</v>
          </cell>
          <cell r="AA117">
            <v>1.6691430767260154</v>
          </cell>
          <cell r="AB117">
            <v>0</v>
          </cell>
          <cell r="AC117">
            <v>0</v>
          </cell>
          <cell r="AD117">
            <v>0</v>
          </cell>
          <cell r="AE117">
            <v>0</v>
          </cell>
          <cell r="AF117">
            <v>0</v>
          </cell>
          <cell r="AG117">
            <v>0</v>
          </cell>
          <cell r="AH117">
            <v>0</v>
          </cell>
          <cell r="AJ117">
            <v>0</v>
          </cell>
        </row>
        <row r="118">
          <cell r="B118">
            <v>594636508</v>
          </cell>
          <cell r="C118" t="str">
            <v>Medical Center (The)</v>
          </cell>
          <cell r="D118">
            <v>40330</v>
          </cell>
          <cell r="E118">
            <v>40694</v>
          </cell>
          <cell r="F118" t="str">
            <v>902 Wollard Boulevard</v>
          </cell>
          <cell r="G118">
            <v>0</v>
          </cell>
          <cell r="H118" t="str">
            <v>Richmond</v>
          </cell>
          <cell r="I118" t="str">
            <v>MO</v>
          </cell>
          <cell r="J118">
            <v>64085</v>
          </cell>
          <cell r="K118">
            <v>41849</v>
          </cell>
          <cell r="L118">
            <v>41864</v>
          </cell>
          <cell r="M118">
            <v>3975</v>
          </cell>
          <cell r="N118">
            <v>41873</v>
          </cell>
          <cell r="O118">
            <v>1081</v>
          </cell>
          <cell r="P118">
            <v>2180</v>
          </cell>
          <cell r="Q118">
            <v>254031</v>
          </cell>
          <cell r="R118" t="str">
            <v>$77.76 &amp; $78.07</v>
          </cell>
          <cell r="S118">
            <v>83.05</v>
          </cell>
          <cell r="T118">
            <v>0</v>
          </cell>
          <cell r="U118">
            <v>78.069999999999993</v>
          </cell>
          <cell r="V118">
            <v>83.05</v>
          </cell>
          <cell r="W118">
            <v>-4.980000000000004</v>
          </cell>
          <cell r="X118">
            <v>19336</v>
          </cell>
          <cell r="Y118">
            <v>-96293</v>
          </cell>
          <cell r="Z118">
            <v>-225109</v>
          </cell>
          <cell r="AA118">
            <v>1.0637889073908031</v>
          </cell>
          <cell r="AB118">
            <v>0</v>
          </cell>
          <cell r="AC118">
            <v>0</v>
          </cell>
          <cell r="AD118">
            <v>0</v>
          </cell>
          <cell r="AE118">
            <v>0</v>
          </cell>
          <cell r="AF118">
            <v>0</v>
          </cell>
          <cell r="AG118">
            <v>0</v>
          </cell>
          <cell r="AH118">
            <v>0</v>
          </cell>
          <cell r="AJ118">
            <v>0</v>
          </cell>
        </row>
        <row r="119">
          <cell r="B119">
            <v>590166500</v>
          </cell>
          <cell r="C119" t="str">
            <v>Medical Clinic of Willow Springs</v>
          </cell>
          <cell r="D119">
            <v>40452</v>
          </cell>
          <cell r="E119">
            <v>40816</v>
          </cell>
          <cell r="F119" t="str">
            <v>816 E. Main</v>
          </cell>
          <cell r="G119">
            <v>0</v>
          </cell>
          <cell r="H119" t="str">
            <v xml:space="preserve">Willow Springs </v>
          </cell>
          <cell r="I119" t="str">
            <v>MO</v>
          </cell>
          <cell r="J119">
            <v>65793</v>
          </cell>
          <cell r="K119">
            <v>41849</v>
          </cell>
          <cell r="L119">
            <v>0</v>
          </cell>
          <cell r="M119">
            <v>174</v>
          </cell>
          <cell r="N119">
            <v>0</v>
          </cell>
          <cell r="O119">
            <v>2503</v>
          </cell>
          <cell r="P119">
            <v>0</v>
          </cell>
          <cell r="Q119">
            <v>195201</v>
          </cell>
          <cell r="R119" t="str">
            <v>$77.76 &amp; $78.07</v>
          </cell>
          <cell r="S119">
            <v>97.95</v>
          </cell>
          <cell r="T119">
            <v>0</v>
          </cell>
          <cell r="U119">
            <v>78.069999999999993</v>
          </cell>
          <cell r="V119">
            <v>97.95</v>
          </cell>
          <cell r="W119">
            <v>-19.88000000000001</v>
          </cell>
          <cell r="X119">
            <v>12358</v>
          </cell>
          <cell r="Y119">
            <v>-245677</v>
          </cell>
          <cell r="Z119">
            <v>168957</v>
          </cell>
          <cell r="AA119">
            <v>1.2546432688612785</v>
          </cell>
          <cell r="AB119">
            <v>0</v>
          </cell>
          <cell r="AC119">
            <v>0</v>
          </cell>
          <cell r="AD119">
            <v>0</v>
          </cell>
          <cell r="AE119">
            <v>0</v>
          </cell>
          <cell r="AF119">
            <v>0</v>
          </cell>
          <cell r="AG119">
            <v>0</v>
          </cell>
          <cell r="AH119">
            <v>0</v>
          </cell>
          <cell r="AJ119">
            <v>0</v>
          </cell>
        </row>
        <row r="120">
          <cell r="B120">
            <v>593915200</v>
          </cell>
          <cell r="C120" t="str">
            <v>Medstop One, Inc.</v>
          </cell>
          <cell r="D120">
            <v>40544</v>
          </cell>
          <cell r="E120">
            <v>40908</v>
          </cell>
          <cell r="F120" t="str">
            <v>3065 William St., Suite 209</v>
          </cell>
          <cell r="G120">
            <v>0</v>
          </cell>
          <cell r="H120" t="str">
            <v>Cape Girardeau</v>
          </cell>
          <cell r="I120" t="str">
            <v>MO</v>
          </cell>
          <cell r="J120">
            <v>63703</v>
          </cell>
          <cell r="K120">
            <v>42017</v>
          </cell>
          <cell r="L120">
            <v>42024</v>
          </cell>
          <cell r="M120">
            <v>-4007</v>
          </cell>
          <cell r="N120">
            <v>42041</v>
          </cell>
          <cell r="O120">
            <v>1907</v>
          </cell>
          <cell r="P120">
            <v>0</v>
          </cell>
          <cell r="Q120">
            <v>144837</v>
          </cell>
          <cell r="R120">
            <v>75.95</v>
          </cell>
          <cell r="S120">
            <v>75.95</v>
          </cell>
          <cell r="T120">
            <v>0</v>
          </cell>
          <cell r="U120">
            <v>78.069999999999993</v>
          </cell>
          <cell r="V120">
            <v>75.95</v>
          </cell>
          <cell r="W120">
            <v>2.1199999999999903</v>
          </cell>
          <cell r="X120">
            <v>9549</v>
          </cell>
          <cell r="Y120">
            <v>20244</v>
          </cell>
          <cell r="Z120">
            <v>0</v>
          </cell>
          <cell r="AA120">
            <v>0.9728448827974896</v>
          </cell>
          <cell r="AB120">
            <v>0</v>
          </cell>
          <cell r="AC120">
            <v>0</v>
          </cell>
          <cell r="AD120">
            <v>0</v>
          </cell>
          <cell r="AE120">
            <v>0</v>
          </cell>
          <cell r="AF120">
            <v>0</v>
          </cell>
          <cell r="AG120">
            <v>0</v>
          </cell>
          <cell r="AH120">
            <v>0</v>
          </cell>
          <cell r="AJ120">
            <v>0</v>
          </cell>
        </row>
        <row r="121">
          <cell r="B121">
            <v>595175001</v>
          </cell>
          <cell r="C121" t="str">
            <v>Midtown Family Medical Center</v>
          </cell>
          <cell r="D121">
            <v>40544</v>
          </cell>
          <cell r="E121">
            <v>40828</v>
          </cell>
          <cell r="F121" t="str">
            <v>24 North Sprigg Street  Suite 1</v>
          </cell>
          <cell r="G121">
            <v>0</v>
          </cell>
          <cell r="H121" t="str">
            <v>Cape Girardeau</v>
          </cell>
          <cell r="I121" t="str">
            <v>MO</v>
          </cell>
          <cell r="J121">
            <v>63702</v>
          </cell>
          <cell r="K121">
            <v>41557</v>
          </cell>
          <cell r="L121">
            <v>41575</v>
          </cell>
          <cell r="M121">
            <v>-11767</v>
          </cell>
          <cell r="N121">
            <v>41575</v>
          </cell>
          <cell r="O121">
            <v>1907</v>
          </cell>
          <cell r="P121">
            <v>0</v>
          </cell>
          <cell r="Q121">
            <v>131335</v>
          </cell>
          <cell r="R121">
            <v>68.87</v>
          </cell>
          <cell r="S121">
            <v>68.87</v>
          </cell>
          <cell r="T121">
            <v>0</v>
          </cell>
          <cell r="U121">
            <v>78.069999999999993</v>
          </cell>
          <cell r="V121">
            <v>68.87</v>
          </cell>
          <cell r="W121">
            <v>9.1999999999999886</v>
          </cell>
          <cell r="X121">
            <v>4791</v>
          </cell>
          <cell r="Y121">
            <v>44077</v>
          </cell>
          <cell r="Z121">
            <v>-1322</v>
          </cell>
          <cell r="AA121">
            <v>0.88215703855514294</v>
          </cell>
          <cell r="AB121">
            <v>0</v>
          </cell>
          <cell r="AC121">
            <v>0</v>
          </cell>
          <cell r="AD121">
            <v>0</v>
          </cell>
          <cell r="AE121">
            <v>0</v>
          </cell>
          <cell r="AF121">
            <v>0</v>
          </cell>
          <cell r="AG121">
            <v>0</v>
          </cell>
          <cell r="AH121">
            <v>0</v>
          </cell>
          <cell r="AJ121">
            <v>0</v>
          </cell>
        </row>
        <row r="122">
          <cell r="B122">
            <v>591720800</v>
          </cell>
          <cell r="C122" t="str">
            <v>Milan Family Practice Clinic, PC</v>
          </cell>
          <cell r="D122">
            <v>40544</v>
          </cell>
          <cell r="E122">
            <v>40908</v>
          </cell>
          <cell r="F122" t="str">
            <v xml:space="preserve">210 N Market St </v>
          </cell>
          <cell r="G122" t="str">
            <v>PO Box 176</v>
          </cell>
          <cell r="H122" t="str">
            <v>Milan</v>
          </cell>
          <cell r="I122" t="str">
            <v>MO</v>
          </cell>
          <cell r="J122">
            <v>63556</v>
          </cell>
          <cell r="K122">
            <v>41495</v>
          </cell>
          <cell r="L122">
            <v>41505</v>
          </cell>
          <cell r="M122">
            <v>46</v>
          </cell>
          <cell r="N122">
            <v>41516</v>
          </cell>
          <cell r="O122">
            <v>2382</v>
          </cell>
          <cell r="P122">
            <v>0</v>
          </cell>
          <cell r="Q122">
            <v>185963</v>
          </cell>
          <cell r="R122">
            <v>78.069999999999993</v>
          </cell>
          <cell r="S122">
            <v>86.99</v>
          </cell>
          <cell r="T122">
            <v>0</v>
          </cell>
          <cell r="U122">
            <v>78.069999999999993</v>
          </cell>
          <cell r="V122">
            <v>86.99</v>
          </cell>
          <cell r="W122">
            <v>-8.9200000000000017</v>
          </cell>
          <cell r="X122">
            <v>12328</v>
          </cell>
          <cell r="Y122">
            <v>-109966</v>
          </cell>
          <cell r="Z122">
            <v>-48376</v>
          </cell>
          <cell r="AA122">
            <v>1.1142564365313181</v>
          </cell>
          <cell r="AB122">
            <v>0</v>
          </cell>
          <cell r="AC122">
            <v>0</v>
          </cell>
          <cell r="AD122">
            <v>0</v>
          </cell>
          <cell r="AE122">
            <v>0</v>
          </cell>
          <cell r="AF122">
            <v>0</v>
          </cell>
          <cell r="AG122">
            <v>0</v>
          </cell>
          <cell r="AH122">
            <v>0</v>
          </cell>
          <cell r="AJ122">
            <v>0</v>
          </cell>
        </row>
        <row r="123">
          <cell r="B123">
            <v>594943706</v>
          </cell>
          <cell r="C123" t="str">
            <v>Mineral Area Doctor's Clinic</v>
          </cell>
          <cell r="D123">
            <v>40269</v>
          </cell>
          <cell r="E123">
            <v>40633</v>
          </cell>
          <cell r="F123" t="str">
            <v>1103 Weber Road</v>
          </cell>
          <cell r="G123">
            <v>0</v>
          </cell>
          <cell r="H123" t="str">
            <v>Farmington</v>
          </cell>
          <cell r="I123" t="str">
            <v>MO</v>
          </cell>
          <cell r="J123">
            <v>63640</v>
          </cell>
          <cell r="K123">
            <v>41296</v>
          </cell>
          <cell r="L123">
            <v>41309</v>
          </cell>
          <cell r="M123">
            <v>59477</v>
          </cell>
          <cell r="N123">
            <v>41316</v>
          </cell>
          <cell r="O123">
            <v>465</v>
          </cell>
          <cell r="P123">
            <v>2340</v>
          </cell>
          <cell r="Q123">
            <v>211688</v>
          </cell>
          <cell r="R123">
            <v>75.47</v>
          </cell>
          <cell r="S123">
            <v>75.47</v>
          </cell>
          <cell r="T123">
            <v>0</v>
          </cell>
          <cell r="U123">
            <v>78.069999999999993</v>
          </cell>
          <cell r="V123">
            <v>75.47</v>
          </cell>
          <cell r="W123">
            <v>2.5999999999999943</v>
          </cell>
          <cell r="X123">
            <v>13933</v>
          </cell>
          <cell r="Y123">
            <v>36226</v>
          </cell>
          <cell r="Z123">
            <v>0</v>
          </cell>
          <cell r="AA123">
            <v>0.96669655437427959</v>
          </cell>
          <cell r="AB123">
            <v>0</v>
          </cell>
          <cell r="AC123">
            <v>0</v>
          </cell>
          <cell r="AD123">
            <v>0</v>
          </cell>
          <cell r="AE123">
            <v>0</v>
          </cell>
          <cell r="AF123">
            <v>0</v>
          </cell>
          <cell r="AG123">
            <v>0</v>
          </cell>
          <cell r="AH123">
            <v>0</v>
          </cell>
          <cell r="AJ123">
            <v>0</v>
          </cell>
        </row>
        <row r="124">
          <cell r="B124">
            <v>597462506</v>
          </cell>
          <cell r="C124" t="str">
            <v>Missouri Valley Physicians, PC</v>
          </cell>
          <cell r="D124">
            <v>40544</v>
          </cell>
          <cell r="E124">
            <v>40908</v>
          </cell>
          <cell r="F124" t="str">
            <v>2303 South Highway 65</v>
          </cell>
          <cell r="G124">
            <v>0</v>
          </cell>
          <cell r="H124" t="str">
            <v>Marshall</v>
          </cell>
          <cell r="I124" t="str">
            <v>MO</v>
          </cell>
          <cell r="J124">
            <v>65340</v>
          </cell>
          <cell r="K124">
            <v>41946</v>
          </cell>
          <cell r="L124">
            <v>41990</v>
          </cell>
          <cell r="M124">
            <v>7</v>
          </cell>
          <cell r="N124">
            <v>41990</v>
          </cell>
          <cell r="O124">
            <v>1259</v>
          </cell>
          <cell r="P124">
            <v>2689</v>
          </cell>
          <cell r="Q124">
            <v>308220</v>
          </cell>
          <cell r="R124">
            <v>78.069999999999993</v>
          </cell>
          <cell r="S124">
            <v>102.3</v>
          </cell>
          <cell r="T124">
            <v>0</v>
          </cell>
          <cell r="U124">
            <v>78.069999999999993</v>
          </cell>
          <cell r="V124">
            <v>102.3</v>
          </cell>
          <cell r="W124">
            <v>-24.230000000000004</v>
          </cell>
          <cell r="X124">
            <v>35116</v>
          </cell>
          <cell r="Y124">
            <v>-850861</v>
          </cell>
          <cell r="Z124">
            <v>-330504</v>
          </cell>
          <cell r="AA124">
            <v>1.3103624951966184</v>
          </cell>
          <cell r="AB124">
            <v>0</v>
          </cell>
          <cell r="AC124">
            <v>0</v>
          </cell>
          <cell r="AD124">
            <v>0</v>
          </cell>
          <cell r="AE124">
            <v>0</v>
          </cell>
          <cell r="AF124">
            <v>0</v>
          </cell>
          <cell r="AG124">
            <v>0</v>
          </cell>
          <cell r="AH124">
            <v>0</v>
          </cell>
          <cell r="AJ124">
            <v>0</v>
          </cell>
        </row>
        <row r="125">
          <cell r="B125">
            <v>599084902</v>
          </cell>
          <cell r="C125" t="str">
            <v>Monett Medical Center</v>
          </cell>
          <cell r="D125">
            <v>40360</v>
          </cell>
          <cell r="E125">
            <v>40724</v>
          </cell>
          <cell r="F125" t="str">
            <v>315 East Cleveland</v>
          </cell>
          <cell r="G125">
            <v>0</v>
          </cell>
          <cell r="H125" t="str">
            <v>Monett</v>
          </cell>
          <cell r="I125" t="str">
            <v>MO</v>
          </cell>
          <cell r="J125">
            <v>65708</v>
          </cell>
          <cell r="K125">
            <v>41905</v>
          </cell>
          <cell r="L125">
            <v>41989</v>
          </cell>
          <cell r="M125">
            <v>438</v>
          </cell>
          <cell r="N125">
            <v>41997</v>
          </cell>
          <cell r="O125">
            <v>1395</v>
          </cell>
          <cell r="P125">
            <v>1</v>
          </cell>
          <cell r="Q125">
            <v>108762</v>
          </cell>
          <cell r="R125" t="str">
            <v>$77.76 &amp; $78.07</v>
          </cell>
          <cell r="S125">
            <v>107.01</v>
          </cell>
          <cell r="T125">
            <v>0</v>
          </cell>
          <cell r="U125">
            <v>78.069999999999993</v>
          </cell>
          <cell r="V125">
            <v>107.01</v>
          </cell>
          <cell r="W125">
            <v>-28.940000000000012</v>
          </cell>
          <cell r="X125">
            <v>154953</v>
          </cell>
          <cell r="Y125">
            <v>-4484340</v>
          </cell>
          <cell r="Z125">
            <v>-726208</v>
          </cell>
          <cell r="AA125">
            <v>1.3706929678493662</v>
          </cell>
          <cell r="AB125">
            <v>0</v>
          </cell>
          <cell r="AC125">
            <v>0</v>
          </cell>
          <cell r="AD125">
            <v>0</v>
          </cell>
          <cell r="AE125">
            <v>0</v>
          </cell>
          <cell r="AF125">
            <v>0</v>
          </cell>
          <cell r="AG125">
            <v>0</v>
          </cell>
          <cell r="AH125">
            <v>0</v>
          </cell>
          <cell r="AJ125">
            <v>0</v>
          </cell>
        </row>
        <row r="126">
          <cell r="B126">
            <v>595516907</v>
          </cell>
          <cell r="C126" t="str">
            <v>Morton Van Zanten Clinic</v>
          </cell>
          <cell r="D126">
            <v>40725</v>
          </cell>
          <cell r="E126">
            <v>40908</v>
          </cell>
          <cell r="F126" t="str">
            <v>101 Giesler Drive</v>
          </cell>
          <cell r="G126">
            <v>0</v>
          </cell>
          <cell r="H126" t="str">
            <v>Osceola</v>
          </cell>
          <cell r="I126" t="str">
            <v>MO</v>
          </cell>
          <cell r="J126">
            <v>64776</v>
          </cell>
          <cell r="K126">
            <v>41852</v>
          </cell>
          <cell r="L126">
            <v>41870</v>
          </cell>
          <cell r="M126">
            <v>0</v>
          </cell>
          <cell r="N126" t="str">
            <v>N/A</v>
          </cell>
          <cell r="O126">
            <v>250</v>
          </cell>
          <cell r="P126">
            <v>291</v>
          </cell>
          <cell r="Q126">
            <v>42236</v>
          </cell>
          <cell r="R126">
            <v>78.069999999999993</v>
          </cell>
          <cell r="S126">
            <v>80.31</v>
          </cell>
          <cell r="T126">
            <v>0</v>
          </cell>
          <cell r="U126">
            <v>78.069999999999993</v>
          </cell>
          <cell r="V126">
            <v>80.31</v>
          </cell>
          <cell r="W126">
            <v>-2.2400000000000091</v>
          </cell>
          <cell r="X126">
            <v>3477</v>
          </cell>
          <cell r="Y126">
            <v>-7788</v>
          </cell>
          <cell r="Z126">
            <v>-45389</v>
          </cell>
          <cell r="AA126">
            <v>1.0286921993083131</v>
          </cell>
          <cell r="AB126">
            <v>0</v>
          </cell>
          <cell r="AC126">
            <v>0</v>
          </cell>
          <cell r="AD126">
            <v>0</v>
          </cell>
          <cell r="AE126">
            <v>0</v>
          </cell>
          <cell r="AF126">
            <v>0</v>
          </cell>
          <cell r="AG126">
            <v>0</v>
          </cell>
          <cell r="AH126">
            <v>0</v>
          </cell>
          <cell r="AJ126">
            <v>0</v>
          </cell>
        </row>
        <row r="127">
          <cell r="B127">
            <v>592365415</v>
          </cell>
          <cell r="C127" t="str">
            <v>Mountain View Medical Clinic</v>
          </cell>
          <cell r="D127">
            <v>40360</v>
          </cell>
          <cell r="E127">
            <v>40724</v>
          </cell>
          <cell r="F127" t="str">
            <v xml:space="preserve">104 East Highway 60 </v>
          </cell>
          <cell r="G127" t="str">
            <v>PO Box 720</v>
          </cell>
          <cell r="H127" t="str">
            <v>Mountain View</v>
          </cell>
          <cell r="I127" t="str">
            <v>MO</v>
          </cell>
          <cell r="J127">
            <v>65548</v>
          </cell>
          <cell r="K127">
            <v>41897</v>
          </cell>
          <cell r="L127">
            <v>41989</v>
          </cell>
          <cell r="M127">
            <v>480</v>
          </cell>
          <cell r="N127">
            <v>41997</v>
          </cell>
          <cell r="O127">
            <v>2621</v>
          </cell>
          <cell r="P127">
            <v>9</v>
          </cell>
          <cell r="Q127">
            <v>204904</v>
          </cell>
          <cell r="R127" t="str">
            <v>$77.76 &amp; $78.07</v>
          </cell>
          <cell r="S127">
            <v>96.54</v>
          </cell>
          <cell r="T127">
            <v>0</v>
          </cell>
          <cell r="U127">
            <v>78.069999999999993</v>
          </cell>
          <cell r="V127">
            <v>96.54</v>
          </cell>
          <cell r="W127">
            <v>-18.470000000000013</v>
          </cell>
          <cell r="X127">
            <v>21827</v>
          </cell>
          <cell r="Y127">
            <v>-403145</v>
          </cell>
          <cell r="Z127">
            <v>-19247</v>
          </cell>
          <cell r="AA127">
            <v>1.2365825541180993</v>
          </cell>
          <cell r="AB127">
            <v>0</v>
          </cell>
          <cell r="AC127">
            <v>0</v>
          </cell>
          <cell r="AD127">
            <v>0</v>
          </cell>
          <cell r="AE127">
            <v>0</v>
          </cell>
          <cell r="AF127">
            <v>0</v>
          </cell>
          <cell r="AG127">
            <v>0</v>
          </cell>
          <cell r="AH127">
            <v>0</v>
          </cell>
          <cell r="AJ127">
            <v>0</v>
          </cell>
        </row>
        <row r="128">
          <cell r="B128">
            <v>590665907</v>
          </cell>
          <cell r="C128" t="str">
            <v>Mt. Vernon Clinic</v>
          </cell>
          <cell r="D128">
            <v>40544</v>
          </cell>
          <cell r="E128">
            <v>40908</v>
          </cell>
          <cell r="F128" t="str">
            <v>1011 South East Street</v>
          </cell>
          <cell r="G128">
            <v>0</v>
          </cell>
          <cell r="H128" t="str">
            <v>Mt. Vernon</v>
          </cell>
          <cell r="I128" t="str">
            <v>MO</v>
          </cell>
          <cell r="J128">
            <v>65712</v>
          </cell>
          <cell r="K128">
            <v>41879</v>
          </cell>
          <cell r="L128">
            <v>41893</v>
          </cell>
          <cell r="M128">
            <v>21156</v>
          </cell>
          <cell r="N128">
            <v>41908</v>
          </cell>
          <cell r="O128">
            <v>2859</v>
          </cell>
          <cell r="P128">
            <v>0</v>
          </cell>
          <cell r="Q128">
            <v>223202</v>
          </cell>
          <cell r="R128">
            <v>78.069999999999993</v>
          </cell>
          <cell r="S128">
            <v>79.010000000000005</v>
          </cell>
          <cell r="T128">
            <v>0</v>
          </cell>
          <cell r="U128">
            <v>78.069999999999993</v>
          </cell>
          <cell r="V128">
            <v>79.010000000000005</v>
          </cell>
          <cell r="W128">
            <v>-0.94000000000001194</v>
          </cell>
          <cell r="X128">
            <v>10572</v>
          </cell>
          <cell r="Y128">
            <v>-9938</v>
          </cell>
          <cell r="Z128">
            <v>-26490</v>
          </cell>
          <cell r="AA128">
            <v>1.0120404764954529</v>
          </cell>
          <cell r="AB128">
            <v>0</v>
          </cell>
          <cell r="AC128">
            <v>0</v>
          </cell>
          <cell r="AD128">
            <v>0</v>
          </cell>
          <cell r="AE128">
            <v>0</v>
          </cell>
          <cell r="AF128">
            <v>0</v>
          </cell>
          <cell r="AG128">
            <v>0</v>
          </cell>
          <cell r="AH128">
            <v>0</v>
          </cell>
          <cell r="AJ128">
            <v>0</v>
          </cell>
        </row>
        <row r="129">
          <cell r="B129">
            <v>595219007</v>
          </cell>
          <cell r="C129" t="str">
            <v>Nevada Medical Clinic</v>
          </cell>
          <cell r="D129">
            <v>40544</v>
          </cell>
          <cell r="E129">
            <v>40908</v>
          </cell>
          <cell r="F129" t="str">
            <v>900 South Adams</v>
          </cell>
          <cell r="G129">
            <v>0</v>
          </cell>
          <cell r="H129" t="str">
            <v>Nevada</v>
          </cell>
          <cell r="I129" t="str">
            <v>MO</v>
          </cell>
          <cell r="J129">
            <v>64772</v>
          </cell>
          <cell r="K129">
            <v>41953</v>
          </cell>
          <cell r="L129">
            <v>42215</v>
          </cell>
          <cell r="M129">
            <v>36</v>
          </cell>
          <cell r="N129">
            <v>42223</v>
          </cell>
          <cell r="O129">
            <v>3211</v>
          </cell>
          <cell r="P129">
            <v>8414</v>
          </cell>
          <cell r="Q129">
            <v>907564</v>
          </cell>
          <cell r="R129">
            <v>78.069999999999993</v>
          </cell>
          <cell r="S129">
            <v>80.87</v>
          </cell>
          <cell r="T129">
            <v>0</v>
          </cell>
          <cell r="U129">
            <v>78.069999999999993</v>
          </cell>
          <cell r="V129">
            <v>80.87</v>
          </cell>
          <cell r="W129">
            <v>-2.8000000000000114</v>
          </cell>
          <cell r="X129">
            <v>32912</v>
          </cell>
          <cell r="Y129">
            <v>-92154</v>
          </cell>
          <cell r="Z129">
            <v>-265552</v>
          </cell>
          <cell r="AA129">
            <v>1.0358652491353915</v>
          </cell>
          <cell r="AB129">
            <v>0</v>
          </cell>
          <cell r="AC129">
            <v>0</v>
          </cell>
          <cell r="AD129">
            <v>0</v>
          </cell>
          <cell r="AE129">
            <v>0</v>
          </cell>
          <cell r="AF129">
            <v>0</v>
          </cell>
          <cell r="AG129">
            <v>0</v>
          </cell>
          <cell r="AH129">
            <v>0</v>
          </cell>
          <cell r="AJ129">
            <v>0</v>
          </cell>
        </row>
        <row r="130">
          <cell r="B130">
            <v>595414103</v>
          </cell>
          <cell r="C130" t="str">
            <v>Nixa Family Medical Walk-In Clinic</v>
          </cell>
          <cell r="D130">
            <v>40210</v>
          </cell>
          <cell r="E130">
            <v>40574</v>
          </cell>
          <cell r="F130" t="str">
            <v>103 Old Wilderness Road</v>
          </cell>
          <cell r="G130">
            <v>0</v>
          </cell>
          <cell r="H130" t="str">
            <v>Nixa</v>
          </cell>
          <cell r="I130" t="str">
            <v>MO</v>
          </cell>
          <cell r="J130">
            <v>65714</v>
          </cell>
          <cell r="K130">
            <v>41865</v>
          </cell>
          <cell r="L130">
            <v>41876</v>
          </cell>
          <cell r="M130">
            <v>3493</v>
          </cell>
          <cell r="N130">
            <v>41887</v>
          </cell>
          <cell r="O130">
            <v>3679</v>
          </cell>
          <cell r="P130">
            <v>0</v>
          </cell>
          <cell r="Q130">
            <v>286188</v>
          </cell>
          <cell r="R130" t="str">
            <v>$77.76 &amp; $78.07</v>
          </cell>
          <cell r="S130">
            <v>100.11</v>
          </cell>
          <cell r="T130">
            <v>0</v>
          </cell>
          <cell r="U130">
            <v>78.069999999999993</v>
          </cell>
          <cell r="V130">
            <v>100.11</v>
          </cell>
          <cell r="W130">
            <v>-22.040000000000006</v>
          </cell>
          <cell r="X130">
            <v>8683</v>
          </cell>
          <cell r="Y130">
            <v>-191373</v>
          </cell>
          <cell r="Z130">
            <v>-16359</v>
          </cell>
          <cell r="AA130">
            <v>1.2823107467657231</v>
          </cell>
          <cell r="AB130">
            <v>0</v>
          </cell>
          <cell r="AC130">
            <v>0</v>
          </cell>
          <cell r="AD130">
            <v>0</v>
          </cell>
          <cell r="AE130">
            <v>0</v>
          </cell>
          <cell r="AF130">
            <v>0</v>
          </cell>
          <cell r="AG130">
            <v>0</v>
          </cell>
          <cell r="AH130">
            <v>0</v>
          </cell>
          <cell r="AJ130">
            <v>0</v>
          </cell>
        </row>
        <row r="131">
          <cell r="B131">
            <v>596091801</v>
          </cell>
          <cell r="C131" t="str">
            <v>Ozark OB-GYN, LLC</v>
          </cell>
          <cell r="D131">
            <v>40555</v>
          </cell>
          <cell r="E131">
            <v>40908</v>
          </cell>
          <cell r="F131" t="str">
            <v>225 Physician's Park Drive, Suite 300</v>
          </cell>
          <cell r="G131">
            <v>0</v>
          </cell>
          <cell r="H131" t="str">
            <v>Poplar Bluff</v>
          </cell>
          <cell r="I131" t="str">
            <v>MO</v>
          </cell>
          <cell r="J131">
            <v>63901</v>
          </cell>
          <cell r="K131">
            <v>41865</v>
          </cell>
          <cell r="L131">
            <v>41885</v>
          </cell>
          <cell r="M131">
            <v>0</v>
          </cell>
          <cell r="N131" t="str">
            <v>N/A</v>
          </cell>
          <cell r="O131">
            <v>2104</v>
          </cell>
          <cell r="P131">
            <v>0</v>
          </cell>
          <cell r="Q131">
            <v>164259</v>
          </cell>
          <cell r="R131">
            <v>78.069999999999993</v>
          </cell>
          <cell r="S131">
            <v>125.55</v>
          </cell>
          <cell r="T131">
            <v>0</v>
          </cell>
          <cell r="U131">
            <v>78.069999999999993</v>
          </cell>
          <cell r="V131">
            <v>125.55</v>
          </cell>
          <cell r="W131">
            <v>-47.480000000000004</v>
          </cell>
          <cell r="X131">
            <v>7144</v>
          </cell>
          <cell r="Y131">
            <v>-339197</v>
          </cell>
          <cell r="Z131">
            <v>-68041</v>
          </cell>
          <cell r="AA131">
            <v>1.6081721531958499</v>
          </cell>
          <cell r="AB131">
            <v>0</v>
          </cell>
          <cell r="AC131">
            <v>0</v>
          </cell>
          <cell r="AD131">
            <v>0</v>
          </cell>
          <cell r="AE131">
            <v>0</v>
          </cell>
          <cell r="AF131">
            <v>0</v>
          </cell>
          <cell r="AG131">
            <v>0</v>
          </cell>
          <cell r="AH131">
            <v>0</v>
          </cell>
          <cell r="AJ131">
            <v>0</v>
          </cell>
        </row>
        <row r="132">
          <cell r="B132">
            <v>598783801</v>
          </cell>
          <cell r="C132" t="str">
            <v>Palmyra Clinic</v>
          </cell>
          <cell r="D132">
            <v>40452</v>
          </cell>
          <cell r="E132">
            <v>40816</v>
          </cell>
          <cell r="F132" t="str">
            <v>6996 County Road 326</v>
          </cell>
          <cell r="G132">
            <v>0</v>
          </cell>
          <cell r="H132" t="str">
            <v>Palmyra</v>
          </cell>
          <cell r="I132" t="str">
            <v>MO</v>
          </cell>
          <cell r="J132">
            <v>63461</v>
          </cell>
          <cell r="K132">
            <v>42046</v>
          </cell>
          <cell r="L132">
            <v>0</v>
          </cell>
          <cell r="M132">
            <v>4767</v>
          </cell>
          <cell r="N132">
            <v>0</v>
          </cell>
          <cell r="O132">
            <v>327</v>
          </cell>
          <cell r="P132">
            <v>90</v>
          </cell>
          <cell r="Q132">
            <v>32528</v>
          </cell>
          <cell r="R132" t="str">
            <v>$77.76 &amp; $78.07</v>
          </cell>
          <cell r="S132">
            <v>97.71</v>
          </cell>
          <cell r="T132">
            <v>0</v>
          </cell>
          <cell r="U132">
            <v>78.069999999999993</v>
          </cell>
          <cell r="V132">
            <v>97.71</v>
          </cell>
          <cell r="W132">
            <v>-19.64</v>
          </cell>
          <cell r="X132">
            <v>6919</v>
          </cell>
          <cell r="Y132">
            <v>-135889</v>
          </cell>
          <cell r="Z132">
            <v>-94919</v>
          </cell>
          <cell r="AA132">
            <v>1.2515691046496733</v>
          </cell>
          <cell r="AB132">
            <v>0</v>
          </cell>
          <cell r="AC132">
            <v>0</v>
          </cell>
          <cell r="AD132">
            <v>0</v>
          </cell>
          <cell r="AE132">
            <v>0</v>
          </cell>
          <cell r="AF132">
            <v>0</v>
          </cell>
          <cell r="AG132">
            <v>0</v>
          </cell>
          <cell r="AH132">
            <v>0</v>
          </cell>
          <cell r="AJ132">
            <v>0</v>
          </cell>
        </row>
        <row r="133">
          <cell r="B133">
            <v>599120102</v>
          </cell>
          <cell r="C133" t="str">
            <v>Paris Family Medical Clinic</v>
          </cell>
          <cell r="D133">
            <v>40555</v>
          </cell>
          <cell r="E133">
            <v>40908</v>
          </cell>
          <cell r="F133" t="str">
            <v>102 East Marion Street</v>
          </cell>
          <cell r="G133">
            <v>0</v>
          </cell>
          <cell r="H133" t="str">
            <v>Paris</v>
          </cell>
          <cell r="I133" t="str">
            <v>MO</v>
          </cell>
          <cell r="J133">
            <v>65275</v>
          </cell>
          <cell r="K133">
            <v>41886</v>
          </cell>
          <cell r="L133">
            <v>41890</v>
          </cell>
          <cell r="M133">
            <v>1796</v>
          </cell>
          <cell r="N133">
            <v>41908</v>
          </cell>
          <cell r="O133">
            <v>207</v>
          </cell>
          <cell r="P133">
            <v>550</v>
          </cell>
          <cell r="Q133">
            <v>59099</v>
          </cell>
          <cell r="R133">
            <v>78.069999999999993</v>
          </cell>
          <cell r="S133">
            <v>96.08</v>
          </cell>
          <cell r="T133">
            <v>0</v>
          </cell>
          <cell r="U133">
            <v>78.069999999999993</v>
          </cell>
          <cell r="V133">
            <v>96.08</v>
          </cell>
          <cell r="W133">
            <v>-18.010000000000005</v>
          </cell>
          <cell r="X133">
            <v>4530</v>
          </cell>
          <cell r="Y133">
            <v>-81585</v>
          </cell>
          <cell r="Z133">
            <v>0</v>
          </cell>
          <cell r="AA133">
            <v>1.2306904060458563</v>
          </cell>
          <cell r="AB133">
            <v>0</v>
          </cell>
          <cell r="AC133">
            <v>0</v>
          </cell>
          <cell r="AD133">
            <v>0</v>
          </cell>
          <cell r="AE133">
            <v>0</v>
          </cell>
          <cell r="AF133">
            <v>0</v>
          </cell>
          <cell r="AG133">
            <v>0</v>
          </cell>
          <cell r="AH133">
            <v>0</v>
          </cell>
          <cell r="AJ133">
            <v>0</v>
          </cell>
        </row>
        <row r="134">
          <cell r="B134">
            <v>591057302</v>
          </cell>
          <cell r="C134" t="str">
            <v>Patients First Health Care   Sullivan</v>
          </cell>
          <cell r="D134">
            <v>40555</v>
          </cell>
          <cell r="E134">
            <v>40908</v>
          </cell>
          <cell r="F134" t="str">
            <v>101 Progress Drive</v>
          </cell>
          <cell r="G134">
            <v>0</v>
          </cell>
          <cell r="H134" t="str">
            <v>Sullivan</v>
          </cell>
          <cell r="I134" t="str">
            <v>MO</v>
          </cell>
          <cell r="J134">
            <v>63080</v>
          </cell>
          <cell r="K134">
            <v>42017</v>
          </cell>
          <cell r="L134">
            <v>42093</v>
          </cell>
          <cell r="M134">
            <v>3386</v>
          </cell>
          <cell r="N134">
            <v>42174</v>
          </cell>
          <cell r="O134">
            <v>1392</v>
          </cell>
          <cell r="P134">
            <v>0</v>
          </cell>
          <cell r="Q134">
            <v>108673</v>
          </cell>
          <cell r="R134">
            <v>78.069999999999993</v>
          </cell>
          <cell r="S134">
            <v>110.31</v>
          </cell>
          <cell r="T134">
            <v>0</v>
          </cell>
          <cell r="U134">
            <v>78.069999999999993</v>
          </cell>
          <cell r="V134">
            <v>110.31</v>
          </cell>
          <cell r="W134">
            <v>-32.240000000000009</v>
          </cell>
          <cell r="X134">
            <v>18798</v>
          </cell>
          <cell r="Y134">
            <v>-606048</v>
          </cell>
          <cell r="Z134">
            <v>632020</v>
          </cell>
          <cell r="AA134">
            <v>1.4129627257589343</v>
          </cell>
          <cell r="AB134">
            <v>0</v>
          </cell>
          <cell r="AC134">
            <v>0</v>
          </cell>
          <cell r="AD134">
            <v>0</v>
          </cell>
          <cell r="AE134">
            <v>0</v>
          </cell>
          <cell r="AF134">
            <v>0</v>
          </cell>
          <cell r="AG134">
            <v>0</v>
          </cell>
          <cell r="AH134">
            <v>0</v>
          </cell>
          <cell r="AJ134">
            <v>0</v>
          </cell>
        </row>
        <row r="135">
          <cell r="B135">
            <v>597189802</v>
          </cell>
          <cell r="C135" t="str">
            <v>Patients First Health Care  Cuba</v>
          </cell>
          <cell r="D135">
            <v>40555</v>
          </cell>
          <cell r="E135">
            <v>40908</v>
          </cell>
          <cell r="F135" t="str">
            <v>301 Theresa Street</v>
          </cell>
          <cell r="G135">
            <v>0</v>
          </cell>
          <cell r="H135" t="str">
            <v>Cuba</v>
          </cell>
          <cell r="I135" t="str">
            <v>MO</v>
          </cell>
          <cell r="J135">
            <v>65541</v>
          </cell>
          <cell r="K135">
            <v>42017</v>
          </cell>
          <cell r="L135">
            <v>0</v>
          </cell>
          <cell r="M135">
            <v>4977</v>
          </cell>
          <cell r="N135">
            <v>0</v>
          </cell>
          <cell r="O135">
            <v>2042</v>
          </cell>
          <cell r="P135">
            <v>0</v>
          </cell>
          <cell r="Q135">
            <v>159419</v>
          </cell>
          <cell r="R135">
            <v>78.069999999999993</v>
          </cell>
          <cell r="S135">
            <v>117.19</v>
          </cell>
          <cell r="T135">
            <v>0</v>
          </cell>
          <cell r="U135">
            <v>78.069999999999993</v>
          </cell>
          <cell r="V135">
            <v>117.19</v>
          </cell>
          <cell r="W135">
            <v>-39.120000000000005</v>
          </cell>
          <cell r="X135">
            <v>6136</v>
          </cell>
          <cell r="Y135">
            <v>-240040</v>
          </cell>
          <cell r="Z135">
            <v>179366</v>
          </cell>
          <cell r="AA135">
            <v>1.5010887664916102</v>
          </cell>
          <cell r="AB135">
            <v>0</v>
          </cell>
          <cell r="AC135">
            <v>0</v>
          </cell>
          <cell r="AD135">
            <v>0</v>
          </cell>
          <cell r="AE135">
            <v>0</v>
          </cell>
          <cell r="AF135">
            <v>0</v>
          </cell>
          <cell r="AG135">
            <v>0</v>
          </cell>
          <cell r="AH135">
            <v>0</v>
          </cell>
          <cell r="AJ135">
            <v>0</v>
          </cell>
        </row>
        <row r="136">
          <cell r="B136">
            <v>599067600</v>
          </cell>
          <cell r="C136" t="str">
            <v>Patients First Health Care Center  Steelville</v>
          </cell>
          <cell r="D136">
            <v>40555</v>
          </cell>
          <cell r="E136">
            <v>40908</v>
          </cell>
          <cell r="F136" t="str">
            <v>520 Pine Street</v>
          </cell>
          <cell r="G136">
            <v>0</v>
          </cell>
          <cell r="H136" t="str">
            <v xml:space="preserve">Steelville </v>
          </cell>
          <cell r="I136" t="str">
            <v>MO</v>
          </cell>
          <cell r="J136">
            <v>65565</v>
          </cell>
          <cell r="K136">
            <v>42017</v>
          </cell>
          <cell r="L136">
            <v>0</v>
          </cell>
          <cell r="M136">
            <v>1910</v>
          </cell>
          <cell r="N136">
            <v>0</v>
          </cell>
          <cell r="O136">
            <v>785</v>
          </cell>
          <cell r="P136">
            <v>0</v>
          </cell>
          <cell r="Q136">
            <v>61285</v>
          </cell>
          <cell r="R136">
            <v>78.069999999999993</v>
          </cell>
          <cell r="S136">
            <v>90.81</v>
          </cell>
          <cell r="T136">
            <v>0</v>
          </cell>
          <cell r="U136">
            <v>78.069999999999993</v>
          </cell>
          <cell r="V136">
            <v>90.81</v>
          </cell>
          <cell r="W136">
            <v>-12.740000000000009</v>
          </cell>
          <cell r="X136">
            <v>4877</v>
          </cell>
          <cell r="Y136">
            <v>-62133</v>
          </cell>
          <cell r="Z136">
            <v>190555</v>
          </cell>
          <cell r="AA136">
            <v>1.1631868835660306</v>
          </cell>
          <cell r="AB136">
            <v>0</v>
          </cell>
          <cell r="AC136">
            <v>0</v>
          </cell>
          <cell r="AD136">
            <v>0</v>
          </cell>
          <cell r="AE136">
            <v>0</v>
          </cell>
          <cell r="AF136">
            <v>0</v>
          </cell>
          <cell r="AG136">
            <v>0</v>
          </cell>
          <cell r="AH136">
            <v>0</v>
          </cell>
          <cell r="AJ136">
            <v>0</v>
          </cell>
        </row>
        <row r="137">
          <cell r="B137">
            <v>596407106</v>
          </cell>
          <cell r="C137" t="str">
            <v>Patients First Health Care, LLC  Bourbon</v>
          </cell>
          <cell r="D137">
            <v>40555</v>
          </cell>
          <cell r="E137">
            <v>40908</v>
          </cell>
          <cell r="F137" t="str">
            <v>125 North Old Highway 66</v>
          </cell>
          <cell r="G137">
            <v>0</v>
          </cell>
          <cell r="H137" t="str">
            <v>Bourbon</v>
          </cell>
          <cell r="I137" t="str">
            <v>MO</v>
          </cell>
          <cell r="J137">
            <v>65441</v>
          </cell>
          <cell r="K137">
            <v>42017</v>
          </cell>
          <cell r="L137">
            <v>0</v>
          </cell>
          <cell r="M137">
            <v>2096</v>
          </cell>
          <cell r="N137">
            <v>0</v>
          </cell>
          <cell r="O137">
            <v>866</v>
          </cell>
          <cell r="P137">
            <v>0</v>
          </cell>
          <cell r="Q137">
            <v>67609</v>
          </cell>
          <cell r="R137">
            <v>78.069999999999993</v>
          </cell>
          <cell r="S137">
            <v>99.1</v>
          </cell>
          <cell r="T137">
            <v>0</v>
          </cell>
          <cell r="U137">
            <v>78.069999999999993</v>
          </cell>
          <cell r="V137">
            <v>99.1</v>
          </cell>
          <cell r="W137">
            <v>-21.03</v>
          </cell>
          <cell r="X137">
            <v>5497</v>
          </cell>
          <cell r="Y137">
            <v>-115602</v>
          </cell>
          <cell r="Z137">
            <v>278819</v>
          </cell>
          <cell r="AA137">
            <v>1.2693736390418855</v>
          </cell>
          <cell r="AB137">
            <v>0</v>
          </cell>
          <cell r="AC137">
            <v>0</v>
          </cell>
          <cell r="AD137">
            <v>0</v>
          </cell>
          <cell r="AE137">
            <v>0</v>
          </cell>
          <cell r="AF137">
            <v>0</v>
          </cell>
          <cell r="AG137">
            <v>0</v>
          </cell>
          <cell r="AH137">
            <v>0</v>
          </cell>
          <cell r="AJ137">
            <v>0</v>
          </cell>
        </row>
        <row r="138">
          <cell r="B138">
            <v>591072301</v>
          </cell>
          <cell r="C138" t="str">
            <v>PCRMC Medical Group, Inc.</v>
          </cell>
          <cell r="D138">
            <v>40555</v>
          </cell>
          <cell r="E138">
            <v>40908</v>
          </cell>
          <cell r="F138" t="str">
            <v>1050 West Tenth Street, Suite 510</v>
          </cell>
          <cell r="G138">
            <v>0</v>
          </cell>
          <cell r="H138" t="str">
            <v>Rolla</v>
          </cell>
          <cell r="I138" t="str">
            <v>MO</v>
          </cell>
          <cell r="J138">
            <v>65401</v>
          </cell>
          <cell r="K138">
            <v>41124</v>
          </cell>
          <cell r="L138">
            <v>41289</v>
          </cell>
          <cell r="M138">
            <v>227</v>
          </cell>
          <cell r="N138">
            <v>41299</v>
          </cell>
          <cell r="O138">
            <v>2651</v>
          </cell>
          <cell r="P138">
            <v>2561</v>
          </cell>
          <cell r="Q138">
            <v>406901</v>
          </cell>
          <cell r="R138">
            <v>78.069999999999993</v>
          </cell>
          <cell r="S138">
            <v>134.26</v>
          </cell>
          <cell r="T138">
            <v>0</v>
          </cell>
          <cell r="U138">
            <v>78.069999999999993</v>
          </cell>
          <cell r="V138">
            <v>134.26</v>
          </cell>
          <cell r="W138">
            <v>-56.19</v>
          </cell>
          <cell r="X138">
            <v>26544</v>
          </cell>
          <cell r="Y138">
            <v>-1491507</v>
          </cell>
          <cell r="Z138">
            <v>-12626249</v>
          </cell>
          <cell r="AA138">
            <v>1.7197386960420136</v>
          </cell>
          <cell r="AB138">
            <v>0</v>
          </cell>
          <cell r="AC138">
            <v>0</v>
          </cell>
          <cell r="AD138">
            <v>0</v>
          </cell>
          <cell r="AE138">
            <v>0</v>
          </cell>
          <cell r="AF138">
            <v>0</v>
          </cell>
          <cell r="AG138">
            <v>0</v>
          </cell>
          <cell r="AH138">
            <v>0</v>
          </cell>
          <cell r="AJ138">
            <v>0</v>
          </cell>
        </row>
        <row r="139">
          <cell r="B139">
            <v>599297306</v>
          </cell>
          <cell r="C139" t="str">
            <v>Perry Kids Pediatrics</v>
          </cell>
          <cell r="D139">
            <v>40555</v>
          </cell>
          <cell r="E139">
            <v>40908</v>
          </cell>
          <cell r="F139" t="str">
            <v>210 Hospital Lane, Bldg A,  Suite 202</v>
          </cell>
          <cell r="G139">
            <v>0</v>
          </cell>
          <cell r="H139" t="str">
            <v>Perryville</v>
          </cell>
          <cell r="I139" t="str">
            <v>MO</v>
          </cell>
          <cell r="J139">
            <v>63775</v>
          </cell>
          <cell r="K139">
            <v>41871</v>
          </cell>
          <cell r="L139">
            <v>41879</v>
          </cell>
          <cell r="M139">
            <v>142</v>
          </cell>
          <cell r="N139">
            <v>41887</v>
          </cell>
          <cell r="O139">
            <v>677</v>
          </cell>
          <cell r="P139">
            <v>2860</v>
          </cell>
          <cell r="Q139">
            <v>276134</v>
          </cell>
          <cell r="R139">
            <v>78.069999999999993</v>
          </cell>
          <cell r="S139">
            <v>91.7</v>
          </cell>
          <cell r="T139">
            <v>0</v>
          </cell>
          <cell r="U139">
            <v>78.069999999999993</v>
          </cell>
          <cell r="V139">
            <v>91.7</v>
          </cell>
          <cell r="W139">
            <v>-13.63000000000001</v>
          </cell>
          <cell r="X139">
            <v>7082</v>
          </cell>
          <cell r="Y139">
            <v>-96528</v>
          </cell>
          <cell r="Z139">
            <v>151862</v>
          </cell>
          <cell r="AA139">
            <v>1.1745869091840657</v>
          </cell>
          <cell r="AB139">
            <v>0</v>
          </cell>
          <cell r="AC139">
            <v>0</v>
          </cell>
          <cell r="AD139">
            <v>0</v>
          </cell>
          <cell r="AE139">
            <v>0</v>
          </cell>
          <cell r="AF139">
            <v>0</v>
          </cell>
          <cell r="AG139">
            <v>0</v>
          </cell>
          <cell r="AH139">
            <v>0</v>
          </cell>
          <cell r="AJ139">
            <v>0</v>
          </cell>
        </row>
        <row r="140">
          <cell r="B140">
            <v>595183401</v>
          </cell>
          <cell r="C140" t="str">
            <v>Physicians Park Primary Care</v>
          </cell>
          <cell r="D140">
            <v>40555</v>
          </cell>
          <cell r="E140">
            <v>40908</v>
          </cell>
          <cell r="F140" t="str">
            <v>225 Physician's Park Drive, Suite 400</v>
          </cell>
          <cell r="G140">
            <v>0</v>
          </cell>
          <cell r="H140" t="str">
            <v>Poplar Bluff</v>
          </cell>
          <cell r="I140" t="str">
            <v>MO</v>
          </cell>
          <cell r="J140">
            <v>63901</v>
          </cell>
          <cell r="K140">
            <v>41880</v>
          </cell>
          <cell r="L140">
            <v>41891</v>
          </cell>
          <cell r="M140">
            <v>3229</v>
          </cell>
          <cell r="N140">
            <v>41908</v>
          </cell>
          <cell r="O140">
            <v>2625</v>
          </cell>
          <cell r="P140">
            <v>0</v>
          </cell>
          <cell r="Q140">
            <v>204934</v>
          </cell>
          <cell r="R140">
            <v>78.069999999999993</v>
          </cell>
          <cell r="S140">
            <v>116.86</v>
          </cell>
          <cell r="T140">
            <v>0</v>
          </cell>
          <cell r="U140">
            <v>78.069999999999993</v>
          </cell>
          <cell r="V140">
            <v>116.86</v>
          </cell>
          <cell r="W140">
            <v>-38.790000000000006</v>
          </cell>
          <cell r="X140">
            <v>38745</v>
          </cell>
          <cell r="Y140">
            <v>-1502919</v>
          </cell>
          <cell r="Z140">
            <v>1384511</v>
          </cell>
          <cell r="AA140">
            <v>1.4968617907006534</v>
          </cell>
          <cell r="AB140">
            <v>0</v>
          </cell>
          <cell r="AC140">
            <v>0</v>
          </cell>
          <cell r="AD140">
            <v>0</v>
          </cell>
          <cell r="AE140">
            <v>0</v>
          </cell>
          <cell r="AF140">
            <v>0</v>
          </cell>
          <cell r="AG140">
            <v>0</v>
          </cell>
          <cell r="AH140">
            <v>0</v>
          </cell>
          <cell r="AJ140">
            <v>0</v>
          </cell>
        </row>
        <row r="141">
          <cell r="B141">
            <v>596061309</v>
          </cell>
          <cell r="C141" t="str">
            <v>Physicians Park Urgent Care</v>
          </cell>
          <cell r="D141">
            <v>40555</v>
          </cell>
          <cell r="E141">
            <v>40908</v>
          </cell>
          <cell r="F141" t="str">
            <v>2210 Barron Road  Suite 115</v>
          </cell>
          <cell r="G141">
            <v>0</v>
          </cell>
          <cell r="H141" t="str">
            <v>Poplar Bluff</v>
          </cell>
          <cell r="I141" t="str">
            <v>MO</v>
          </cell>
          <cell r="J141">
            <v>63901</v>
          </cell>
          <cell r="K141">
            <v>41884</v>
          </cell>
          <cell r="L141">
            <v>41911</v>
          </cell>
          <cell r="M141">
            <v>1249</v>
          </cell>
          <cell r="N141">
            <v>41922</v>
          </cell>
          <cell r="O141">
            <v>1015</v>
          </cell>
          <cell r="P141">
            <v>0</v>
          </cell>
          <cell r="Q141">
            <v>79241</v>
          </cell>
          <cell r="R141">
            <v>78.069999999999993</v>
          </cell>
          <cell r="S141">
            <v>98.9</v>
          </cell>
          <cell r="T141">
            <v>0</v>
          </cell>
          <cell r="U141">
            <v>78.069999999999993</v>
          </cell>
          <cell r="V141">
            <v>98.9</v>
          </cell>
          <cell r="W141">
            <v>-20.830000000000013</v>
          </cell>
          <cell r="X141">
            <v>5490</v>
          </cell>
          <cell r="Y141">
            <v>-114357</v>
          </cell>
          <cell r="Z141">
            <v>181796</v>
          </cell>
          <cell r="AA141">
            <v>1.2668118355322149</v>
          </cell>
          <cell r="AB141">
            <v>0</v>
          </cell>
          <cell r="AC141">
            <v>0</v>
          </cell>
          <cell r="AD141">
            <v>0</v>
          </cell>
          <cell r="AE141">
            <v>0</v>
          </cell>
          <cell r="AF141">
            <v>0</v>
          </cell>
          <cell r="AG141">
            <v>0</v>
          </cell>
          <cell r="AH141">
            <v>0</v>
          </cell>
          <cell r="AJ141">
            <v>0</v>
          </cell>
        </row>
        <row r="142">
          <cell r="B142">
            <v>598051506</v>
          </cell>
          <cell r="C142" t="str">
            <v>Pike Medical Clinic, Inc (Bowling Green)</v>
          </cell>
          <cell r="D142">
            <v>40555</v>
          </cell>
          <cell r="E142">
            <v>40908</v>
          </cell>
          <cell r="F142" t="str">
            <v>905 Business Hwy161 South</v>
          </cell>
          <cell r="G142">
            <v>0</v>
          </cell>
          <cell r="H142" t="str">
            <v>Bowling Green</v>
          </cell>
          <cell r="I142" t="str">
            <v>MO</v>
          </cell>
          <cell r="J142">
            <v>63334</v>
          </cell>
          <cell r="K142">
            <v>41886</v>
          </cell>
          <cell r="L142">
            <v>41901</v>
          </cell>
          <cell r="M142">
            <v>2054</v>
          </cell>
          <cell r="N142">
            <v>41908</v>
          </cell>
          <cell r="O142">
            <v>688</v>
          </cell>
          <cell r="P142">
            <v>0</v>
          </cell>
          <cell r="Q142">
            <v>53712</v>
          </cell>
          <cell r="R142">
            <v>78.069999999999993</v>
          </cell>
          <cell r="S142">
            <v>79.459999999999994</v>
          </cell>
          <cell r="T142">
            <v>0</v>
          </cell>
          <cell r="U142">
            <v>78.069999999999993</v>
          </cell>
          <cell r="V142">
            <v>79.459999999999994</v>
          </cell>
          <cell r="W142">
            <v>-1.3900000000000006</v>
          </cell>
          <cell r="X142">
            <v>18947</v>
          </cell>
          <cell r="Y142">
            <v>-26336</v>
          </cell>
          <cell r="Z142">
            <v>-109368</v>
          </cell>
          <cell r="AA142">
            <v>1.0178045343922122</v>
          </cell>
          <cell r="AB142">
            <v>0</v>
          </cell>
          <cell r="AC142">
            <v>0</v>
          </cell>
          <cell r="AD142">
            <v>0</v>
          </cell>
          <cell r="AE142">
            <v>0</v>
          </cell>
          <cell r="AF142">
            <v>0</v>
          </cell>
          <cell r="AG142">
            <v>0</v>
          </cell>
          <cell r="AH142">
            <v>0</v>
          </cell>
          <cell r="AJ142">
            <v>0</v>
          </cell>
        </row>
        <row r="143">
          <cell r="B143">
            <v>598051407</v>
          </cell>
          <cell r="C143" t="str">
            <v>Pike Medical Clinic, Inc (Lousiana)</v>
          </cell>
          <cell r="D143">
            <v>40555</v>
          </cell>
          <cell r="E143">
            <v>40908</v>
          </cell>
          <cell r="F143" t="str">
            <v>211 South Third</v>
          </cell>
          <cell r="G143">
            <v>0</v>
          </cell>
          <cell r="H143" t="str">
            <v>Louisiana</v>
          </cell>
          <cell r="I143" t="str">
            <v>MO</v>
          </cell>
          <cell r="J143">
            <v>63353</v>
          </cell>
          <cell r="K143">
            <v>41886</v>
          </cell>
          <cell r="L143">
            <v>41901</v>
          </cell>
          <cell r="M143">
            <v>1948</v>
          </cell>
          <cell r="N143">
            <v>41908</v>
          </cell>
          <cell r="O143">
            <v>687</v>
          </cell>
          <cell r="P143">
            <v>3030</v>
          </cell>
          <cell r="Q143">
            <v>290186</v>
          </cell>
          <cell r="R143">
            <v>78.069999999999993</v>
          </cell>
          <cell r="S143">
            <v>79.459999999999994</v>
          </cell>
          <cell r="T143">
            <v>0</v>
          </cell>
          <cell r="U143">
            <v>78.069999999999993</v>
          </cell>
          <cell r="V143">
            <v>79.459999999999994</v>
          </cell>
          <cell r="W143">
            <v>-1.3900000000000006</v>
          </cell>
          <cell r="X143">
            <v>18947</v>
          </cell>
          <cell r="Y143">
            <v>-26336</v>
          </cell>
          <cell r="Z143">
            <v>-109368</v>
          </cell>
          <cell r="AA143">
            <v>1.0178045343922122</v>
          </cell>
          <cell r="AB143">
            <v>0</v>
          </cell>
          <cell r="AC143">
            <v>0</v>
          </cell>
          <cell r="AD143">
            <v>0</v>
          </cell>
          <cell r="AE143">
            <v>0</v>
          </cell>
          <cell r="AF143">
            <v>0</v>
          </cell>
          <cell r="AG143">
            <v>0</v>
          </cell>
          <cell r="AH143">
            <v>0</v>
          </cell>
          <cell r="AJ143">
            <v>0</v>
          </cell>
        </row>
        <row r="144">
          <cell r="B144">
            <v>597476407</v>
          </cell>
          <cell r="C144" t="str">
            <v>Pilot Grove Rural Health Clinic</v>
          </cell>
          <cell r="D144">
            <v>40555</v>
          </cell>
          <cell r="E144">
            <v>40908</v>
          </cell>
          <cell r="F144" t="str">
            <v>212 College Street</v>
          </cell>
          <cell r="G144">
            <v>0</v>
          </cell>
          <cell r="H144" t="str">
            <v>Pilot Grove</v>
          </cell>
          <cell r="I144" t="str">
            <v>MO</v>
          </cell>
          <cell r="J144">
            <v>65276</v>
          </cell>
          <cell r="K144">
            <v>41955</v>
          </cell>
          <cell r="L144">
            <v>41960</v>
          </cell>
          <cell r="M144">
            <v>1</v>
          </cell>
          <cell r="N144">
            <v>41964</v>
          </cell>
          <cell r="O144">
            <v>165</v>
          </cell>
          <cell r="P144">
            <v>669</v>
          </cell>
          <cell r="Q144">
            <v>67452</v>
          </cell>
          <cell r="R144">
            <v>78.069999999999993</v>
          </cell>
          <cell r="S144">
            <v>81.400000000000006</v>
          </cell>
          <cell r="T144">
            <v>0</v>
          </cell>
          <cell r="U144">
            <v>78.069999999999993</v>
          </cell>
          <cell r="V144">
            <v>81.400000000000006</v>
          </cell>
          <cell r="W144">
            <v>-3.3300000000000125</v>
          </cell>
          <cell r="X144">
            <v>3744</v>
          </cell>
          <cell r="Y144">
            <v>-12468</v>
          </cell>
          <cell r="Z144">
            <v>66790</v>
          </cell>
          <cell r="AA144">
            <v>1.0426540284360191</v>
          </cell>
          <cell r="AB144">
            <v>0</v>
          </cell>
          <cell r="AC144">
            <v>0</v>
          </cell>
          <cell r="AD144">
            <v>0</v>
          </cell>
          <cell r="AE144">
            <v>0</v>
          </cell>
          <cell r="AF144">
            <v>0</v>
          </cell>
          <cell r="AG144">
            <v>0</v>
          </cell>
          <cell r="AH144">
            <v>0</v>
          </cell>
          <cell r="AJ144">
            <v>0</v>
          </cell>
        </row>
        <row r="145">
          <cell r="B145">
            <v>595695800</v>
          </cell>
          <cell r="C145" t="str">
            <v>Pilot Knob Primary Care</v>
          </cell>
          <cell r="D145">
            <v>40540</v>
          </cell>
          <cell r="E145">
            <v>40633</v>
          </cell>
          <cell r="F145" t="str">
            <v>610 North Main Street</v>
          </cell>
          <cell r="G145">
            <v>0</v>
          </cell>
          <cell r="H145" t="str">
            <v>Pilot Knob</v>
          </cell>
          <cell r="I145" t="str">
            <v>MO</v>
          </cell>
          <cell r="J145">
            <v>63663</v>
          </cell>
          <cell r="K145">
            <v>41886</v>
          </cell>
          <cell r="L145">
            <v>0</v>
          </cell>
          <cell r="M145">
            <v>0</v>
          </cell>
          <cell r="N145">
            <v>0</v>
          </cell>
          <cell r="O145">
            <v>225</v>
          </cell>
          <cell r="P145">
            <v>0</v>
          </cell>
          <cell r="Q145">
            <v>17565</v>
          </cell>
          <cell r="R145" t="str">
            <v>$77.76 &amp; $78.07</v>
          </cell>
          <cell r="S145">
            <v>85.45</v>
          </cell>
          <cell r="T145">
            <v>0</v>
          </cell>
          <cell r="U145">
            <v>78.069999999999993</v>
          </cell>
          <cell r="V145">
            <v>85.45</v>
          </cell>
          <cell r="W145">
            <v>-7.3800000000000097</v>
          </cell>
          <cell r="X145" t="e">
            <v>#REF!</v>
          </cell>
          <cell r="Y145" t="e">
            <v>#REF!</v>
          </cell>
          <cell r="Z145">
            <v>-17110</v>
          </cell>
          <cell r="AA145">
            <v>1.0945305495068529</v>
          </cell>
          <cell r="AB145">
            <v>0</v>
          </cell>
          <cell r="AC145">
            <v>0</v>
          </cell>
          <cell r="AD145">
            <v>0</v>
          </cell>
          <cell r="AE145">
            <v>0</v>
          </cell>
          <cell r="AF145">
            <v>0</v>
          </cell>
          <cell r="AG145">
            <v>0</v>
          </cell>
          <cell r="AH145">
            <v>0</v>
          </cell>
          <cell r="AJ145">
            <v>0</v>
          </cell>
        </row>
        <row r="146">
          <cell r="B146">
            <v>596813824</v>
          </cell>
          <cell r="C146" t="str">
            <v>Pineville Medical Clinic</v>
          </cell>
          <cell r="D146">
            <v>40555</v>
          </cell>
          <cell r="E146">
            <v>40908</v>
          </cell>
          <cell r="F146" t="str">
            <v>311 North Main Street</v>
          </cell>
          <cell r="G146" t="str">
            <v>PO Box 265</v>
          </cell>
          <cell r="H146" t="str">
            <v>Pineville</v>
          </cell>
          <cell r="I146" t="str">
            <v>MO</v>
          </cell>
          <cell r="J146">
            <v>64856</v>
          </cell>
          <cell r="K146">
            <v>41886</v>
          </cell>
          <cell r="L146">
            <v>41904</v>
          </cell>
          <cell r="M146">
            <v>91</v>
          </cell>
          <cell r="N146">
            <v>41922</v>
          </cell>
          <cell r="O146">
            <v>1605</v>
          </cell>
          <cell r="P146">
            <v>0</v>
          </cell>
          <cell r="Q146">
            <v>125302</v>
          </cell>
          <cell r="R146">
            <v>78.069999999999993</v>
          </cell>
          <cell r="S146">
            <v>91.61</v>
          </cell>
          <cell r="T146">
            <v>0</v>
          </cell>
          <cell r="U146">
            <v>78.069999999999993</v>
          </cell>
          <cell r="V146">
            <v>91.61</v>
          </cell>
          <cell r="W146">
            <v>-13.540000000000006</v>
          </cell>
          <cell r="X146" t="e">
            <v>#REF!</v>
          </cell>
          <cell r="Y146" t="e">
            <v>#REF!</v>
          </cell>
          <cell r="Z146">
            <v>-74469</v>
          </cell>
          <cell r="AA146">
            <v>1.1734340976047137</v>
          </cell>
          <cell r="AB146">
            <v>0</v>
          </cell>
          <cell r="AC146">
            <v>0</v>
          </cell>
          <cell r="AD146">
            <v>0</v>
          </cell>
          <cell r="AE146">
            <v>0</v>
          </cell>
          <cell r="AF146">
            <v>0</v>
          </cell>
          <cell r="AG146">
            <v>0</v>
          </cell>
          <cell r="AH146">
            <v>0</v>
          </cell>
          <cell r="AJ146">
            <v>0</v>
          </cell>
        </row>
        <row r="147">
          <cell r="B147">
            <v>595949900</v>
          </cell>
          <cell r="C147" t="str">
            <v>Plattsburg Medical Clinic</v>
          </cell>
          <cell r="D147">
            <v>40360</v>
          </cell>
          <cell r="E147">
            <v>40724</v>
          </cell>
          <cell r="F147" t="str">
            <v xml:space="preserve">400 West Clay Avenue </v>
          </cell>
          <cell r="G147" t="str">
            <v>PO Box D</v>
          </cell>
          <cell r="H147" t="str">
            <v>Plattsburg</v>
          </cell>
          <cell r="I147" t="str">
            <v>MO</v>
          </cell>
          <cell r="J147">
            <v>64477</v>
          </cell>
          <cell r="K147">
            <v>41939</v>
          </cell>
          <cell r="L147">
            <v>41943</v>
          </cell>
          <cell r="M147">
            <v>1322</v>
          </cell>
          <cell r="N147">
            <v>41943</v>
          </cell>
          <cell r="O147">
            <v>596</v>
          </cell>
          <cell r="P147">
            <v>0</v>
          </cell>
          <cell r="Q147">
            <v>46345</v>
          </cell>
          <cell r="R147" t="str">
            <v>77.76 &amp; 78.07</v>
          </cell>
          <cell r="S147">
            <v>89.67</v>
          </cell>
          <cell r="T147">
            <v>0</v>
          </cell>
          <cell r="U147">
            <v>78.069999999999993</v>
          </cell>
          <cell r="V147">
            <v>0</v>
          </cell>
          <cell r="W147">
            <v>78.069999999999993</v>
          </cell>
          <cell r="X147">
            <v>0</v>
          </cell>
          <cell r="Y147">
            <v>0</v>
          </cell>
          <cell r="Z147">
            <v>0</v>
          </cell>
          <cell r="AA147">
            <v>0</v>
          </cell>
          <cell r="AB147">
            <v>0</v>
          </cell>
          <cell r="AC147">
            <v>0</v>
          </cell>
          <cell r="AD147">
            <v>0</v>
          </cell>
          <cell r="AE147">
            <v>0</v>
          </cell>
          <cell r="AF147">
            <v>0</v>
          </cell>
          <cell r="AG147">
            <v>0</v>
          </cell>
          <cell r="AH147">
            <v>0</v>
          </cell>
          <cell r="AJ147">
            <v>0</v>
          </cell>
        </row>
        <row r="148">
          <cell r="B148">
            <v>597191808</v>
          </cell>
          <cell r="C148" t="str">
            <v>Pomme De Terre Wellness Clinic</v>
          </cell>
          <cell r="D148">
            <v>40544</v>
          </cell>
          <cell r="E148">
            <v>40786</v>
          </cell>
          <cell r="F148" t="str">
            <v>714 N. Pomme De Terre Road</v>
          </cell>
          <cell r="G148">
            <v>0</v>
          </cell>
          <cell r="H148" t="str">
            <v>Bolivar</v>
          </cell>
          <cell r="I148" t="str">
            <v>MO</v>
          </cell>
          <cell r="J148">
            <v>65613</v>
          </cell>
          <cell r="K148">
            <v>41276</v>
          </cell>
          <cell r="L148">
            <v>41292</v>
          </cell>
          <cell r="M148">
            <v>26</v>
          </cell>
          <cell r="N148">
            <v>41299</v>
          </cell>
          <cell r="O148">
            <v>869</v>
          </cell>
          <cell r="P148">
            <v>82</v>
          </cell>
          <cell r="Q148">
            <v>72450</v>
          </cell>
          <cell r="R148">
            <v>78.069999999999993</v>
          </cell>
          <cell r="S148">
            <v>87.66</v>
          </cell>
          <cell r="T148">
            <v>0</v>
          </cell>
          <cell r="U148">
            <v>78.069999999999993</v>
          </cell>
          <cell r="V148">
            <v>87.66</v>
          </cell>
          <cell r="W148">
            <v>-9.5900000000000034</v>
          </cell>
          <cell r="X148">
            <v>2367</v>
          </cell>
          <cell r="Y148">
            <v>-22700</v>
          </cell>
          <cell r="Z148">
            <v>-31371</v>
          </cell>
          <cell r="AA148">
            <v>1.1228384782887153</v>
          </cell>
          <cell r="AB148">
            <v>0</v>
          </cell>
          <cell r="AC148">
            <v>0</v>
          </cell>
          <cell r="AD148">
            <v>0</v>
          </cell>
          <cell r="AE148">
            <v>0</v>
          </cell>
          <cell r="AF148">
            <v>0</v>
          </cell>
          <cell r="AG148">
            <v>0</v>
          </cell>
          <cell r="AH148">
            <v>0</v>
          </cell>
          <cell r="AJ148">
            <v>0</v>
          </cell>
        </row>
        <row r="149">
          <cell r="B149">
            <v>598326700</v>
          </cell>
          <cell r="C149" t="str">
            <v>Poplar Bluff Pediatrics Associates, LLC</v>
          </cell>
          <cell r="D149">
            <v>40544</v>
          </cell>
          <cell r="E149">
            <v>40908</v>
          </cell>
          <cell r="F149" t="str">
            <v>2210 Barron Road, Suite 120</v>
          </cell>
          <cell r="G149">
            <v>0</v>
          </cell>
          <cell r="H149" t="str">
            <v>Poplar Bluff</v>
          </cell>
          <cell r="I149" t="str">
            <v>MO</v>
          </cell>
          <cell r="J149">
            <v>63901</v>
          </cell>
          <cell r="K149">
            <v>41876</v>
          </cell>
          <cell r="L149">
            <v>41892</v>
          </cell>
          <cell r="M149">
            <v>490</v>
          </cell>
          <cell r="N149">
            <v>41908</v>
          </cell>
          <cell r="O149">
            <v>19958</v>
          </cell>
          <cell r="P149">
            <v>0</v>
          </cell>
          <cell r="Q149">
            <v>1558121</v>
          </cell>
          <cell r="R149">
            <v>78.069999999999993</v>
          </cell>
          <cell r="S149">
            <v>87.83</v>
          </cell>
          <cell r="T149">
            <v>0</v>
          </cell>
          <cell r="U149">
            <v>78.069999999999993</v>
          </cell>
          <cell r="V149">
            <v>87.83</v>
          </cell>
          <cell r="W149">
            <v>-9.7600000000000051</v>
          </cell>
          <cell r="X149">
            <v>30329</v>
          </cell>
          <cell r="Y149">
            <v>-296011</v>
          </cell>
          <cell r="Z149">
            <v>1200221</v>
          </cell>
          <cell r="AA149">
            <v>1.1250160112719356</v>
          </cell>
          <cell r="AB149">
            <v>0</v>
          </cell>
          <cell r="AC149">
            <v>0</v>
          </cell>
          <cell r="AD149">
            <v>0</v>
          </cell>
          <cell r="AE149">
            <v>0</v>
          </cell>
          <cell r="AF149">
            <v>0</v>
          </cell>
          <cell r="AG149">
            <v>0</v>
          </cell>
          <cell r="AH149">
            <v>0</v>
          </cell>
          <cell r="AJ149">
            <v>0</v>
          </cell>
        </row>
        <row r="150">
          <cell r="B150">
            <v>594597205</v>
          </cell>
          <cell r="C150" t="str">
            <v>Primary Care of Ava</v>
          </cell>
          <cell r="D150">
            <v>40544</v>
          </cell>
          <cell r="E150">
            <v>40908</v>
          </cell>
          <cell r="F150" t="str">
            <v xml:space="preserve">120 Southwest 2nd Street </v>
          </cell>
          <cell r="G150" t="str">
            <v>P.O. Box 865</v>
          </cell>
          <cell r="H150" t="str">
            <v>Ava</v>
          </cell>
          <cell r="I150" t="str">
            <v>MO</v>
          </cell>
          <cell r="J150">
            <v>65608</v>
          </cell>
          <cell r="K150">
            <v>41848</v>
          </cell>
          <cell r="L150">
            <v>41855</v>
          </cell>
          <cell r="M150">
            <v>30127</v>
          </cell>
          <cell r="N150">
            <v>41859</v>
          </cell>
          <cell r="O150">
            <v>4428</v>
          </cell>
          <cell r="P150">
            <v>0</v>
          </cell>
          <cell r="Q150">
            <v>345694</v>
          </cell>
          <cell r="R150">
            <v>78.069999999999993</v>
          </cell>
          <cell r="S150">
            <v>81.31</v>
          </cell>
          <cell r="T150">
            <v>0</v>
          </cell>
          <cell r="U150">
            <v>78.069999999999993</v>
          </cell>
          <cell r="V150">
            <v>81.31</v>
          </cell>
          <cell r="W150">
            <v>-3.2400000000000091</v>
          </cell>
          <cell r="X150">
            <v>20006</v>
          </cell>
          <cell r="Y150">
            <v>-64819</v>
          </cell>
          <cell r="Z150">
            <v>-56552</v>
          </cell>
          <cell r="AA150">
            <v>1.0415012168566673</v>
          </cell>
          <cell r="AB150">
            <v>0</v>
          </cell>
          <cell r="AC150">
            <v>0</v>
          </cell>
          <cell r="AD150">
            <v>0</v>
          </cell>
          <cell r="AE150">
            <v>0</v>
          </cell>
          <cell r="AF150">
            <v>0</v>
          </cell>
          <cell r="AG150">
            <v>0</v>
          </cell>
          <cell r="AH150">
            <v>0</v>
          </cell>
          <cell r="AJ150">
            <v>0</v>
          </cell>
        </row>
        <row r="151">
          <cell r="B151">
            <v>593695703</v>
          </cell>
          <cell r="C151" t="str">
            <v>Prompt Care</v>
          </cell>
          <cell r="D151">
            <v>40544</v>
          </cell>
          <cell r="E151">
            <v>40908</v>
          </cell>
          <cell r="F151" t="str">
            <v>2130 East Jackson Blvd</v>
          </cell>
          <cell r="G151">
            <v>0</v>
          </cell>
          <cell r="H151" t="str">
            <v>Jackson</v>
          </cell>
          <cell r="I151" t="str">
            <v>MO</v>
          </cell>
          <cell r="J151">
            <v>63755</v>
          </cell>
          <cell r="K151">
            <v>41886</v>
          </cell>
          <cell r="L151">
            <v>41904</v>
          </cell>
          <cell r="M151">
            <v>4493</v>
          </cell>
          <cell r="N151">
            <v>41922</v>
          </cell>
          <cell r="O151">
            <v>3653</v>
          </cell>
          <cell r="P151">
            <v>0</v>
          </cell>
          <cell r="Q151">
            <v>285190</v>
          </cell>
          <cell r="R151">
            <v>78.069999999999993</v>
          </cell>
          <cell r="S151">
            <v>90.9</v>
          </cell>
          <cell r="T151">
            <v>0</v>
          </cell>
          <cell r="U151">
            <v>78.069999999999993</v>
          </cell>
          <cell r="V151">
            <v>90.9</v>
          </cell>
          <cell r="W151">
            <v>-12.830000000000013</v>
          </cell>
          <cell r="X151">
            <v>11079</v>
          </cell>
          <cell r="Y151">
            <v>-142144</v>
          </cell>
          <cell r="Z151">
            <v>-258950</v>
          </cell>
          <cell r="AA151">
            <v>1.1643396951453826</v>
          </cell>
          <cell r="AB151">
            <v>0</v>
          </cell>
          <cell r="AC151">
            <v>0</v>
          </cell>
          <cell r="AD151">
            <v>0</v>
          </cell>
          <cell r="AE151">
            <v>0</v>
          </cell>
          <cell r="AF151">
            <v>0</v>
          </cell>
          <cell r="AG151">
            <v>0</v>
          </cell>
          <cell r="AH151">
            <v>0</v>
          </cell>
          <cell r="AJ151">
            <v>0</v>
          </cell>
        </row>
        <row r="152">
          <cell r="B152">
            <v>596499509</v>
          </cell>
          <cell r="C152" t="str">
            <v>Pulaski Medical Clinic</v>
          </cell>
          <cell r="D152">
            <v>40544</v>
          </cell>
          <cell r="E152">
            <v>40908</v>
          </cell>
          <cell r="F152" t="str">
            <v>107 Ichord Avenue</v>
          </cell>
          <cell r="G152">
            <v>0</v>
          </cell>
          <cell r="H152" t="str">
            <v>Waynesville</v>
          </cell>
          <cell r="I152" t="str">
            <v>MO</v>
          </cell>
          <cell r="J152">
            <v>65583</v>
          </cell>
          <cell r="K152">
            <v>41886</v>
          </cell>
          <cell r="L152">
            <v>0</v>
          </cell>
          <cell r="M152">
            <v>64</v>
          </cell>
          <cell r="N152">
            <v>0</v>
          </cell>
          <cell r="O152">
            <v>219</v>
          </cell>
          <cell r="P152">
            <v>136</v>
          </cell>
          <cell r="Q152">
            <v>27715</v>
          </cell>
          <cell r="R152">
            <v>78.069999999999993</v>
          </cell>
          <cell r="S152">
            <v>130.82</v>
          </cell>
          <cell r="T152">
            <v>0</v>
          </cell>
          <cell r="U152">
            <v>78.069999999999993</v>
          </cell>
          <cell r="V152">
            <v>130.82</v>
          </cell>
          <cell r="W152">
            <v>-52.75</v>
          </cell>
          <cell r="X152">
            <v>5502</v>
          </cell>
          <cell r="Y152">
            <v>-290231</v>
          </cell>
          <cell r="Z152">
            <v>-15819296</v>
          </cell>
          <cell r="AA152">
            <v>1.6756756756756757</v>
          </cell>
          <cell r="AB152">
            <v>0</v>
          </cell>
          <cell r="AC152">
            <v>0</v>
          </cell>
          <cell r="AD152">
            <v>0</v>
          </cell>
          <cell r="AE152">
            <v>0</v>
          </cell>
          <cell r="AF152">
            <v>0</v>
          </cell>
          <cell r="AG152">
            <v>0</v>
          </cell>
          <cell r="AH152">
            <v>0</v>
          </cell>
          <cell r="AJ152">
            <v>0</v>
          </cell>
        </row>
        <row r="153">
          <cell r="B153">
            <v>599706207</v>
          </cell>
          <cell r="C153" t="str">
            <v>Quality Health Care</v>
          </cell>
          <cell r="D153">
            <v>40544</v>
          </cell>
          <cell r="E153">
            <v>40908</v>
          </cell>
          <cell r="F153" t="str">
            <v xml:space="preserve"> 600 Purcell Drive, Suite A</v>
          </cell>
          <cell r="G153">
            <v>0</v>
          </cell>
          <cell r="H153" t="str">
            <v>Potosi</v>
          </cell>
          <cell r="I153" t="str">
            <v>MO</v>
          </cell>
          <cell r="J153">
            <v>63664</v>
          </cell>
          <cell r="K153">
            <v>41939</v>
          </cell>
          <cell r="L153">
            <v>42185</v>
          </cell>
          <cell r="M153">
            <v>562</v>
          </cell>
          <cell r="N153">
            <v>42195</v>
          </cell>
          <cell r="O153">
            <v>846</v>
          </cell>
          <cell r="P153">
            <v>967</v>
          </cell>
          <cell r="Q153">
            <v>141541</v>
          </cell>
          <cell r="R153">
            <v>78.069999999999993</v>
          </cell>
          <cell r="S153">
            <v>117.17</v>
          </cell>
          <cell r="T153">
            <v>0</v>
          </cell>
          <cell r="U153">
            <v>78.069999999999993</v>
          </cell>
          <cell r="V153">
            <v>117.17</v>
          </cell>
          <cell r="W153">
            <v>-39.100000000000009</v>
          </cell>
          <cell r="X153">
            <v>3732</v>
          </cell>
          <cell r="Y153">
            <v>-145921</v>
          </cell>
          <cell r="Z153">
            <v>117140</v>
          </cell>
          <cell r="AA153">
            <v>1.5008325861406431</v>
          </cell>
          <cell r="AB153">
            <v>0</v>
          </cell>
          <cell r="AC153">
            <v>0</v>
          </cell>
          <cell r="AD153">
            <v>0</v>
          </cell>
          <cell r="AE153">
            <v>0</v>
          </cell>
          <cell r="AF153">
            <v>0</v>
          </cell>
          <cell r="AG153">
            <v>0</v>
          </cell>
          <cell r="AH153">
            <v>0</v>
          </cell>
          <cell r="AJ153">
            <v>0</v>
          </cell>
        </row>
        <row r="154">
          <cell r="B154">
            <v>597060805</v>
          </cell>
          <cell r="C154" t="str">
            <v>Quincy Medical Group Labelle Rural Health Affiliate</v>
          </cell>
          <cell r="D154">
            <v>40544</v>
          </cell>
          <cell r="E154">
            <v>40908</v>
          </cell>
          <cell r="F154" t="str">
            <v>1000 Central Street</v>
          </cell>
          <cell r="G154">
            <v>0</v>
          </cell>
          <cell r="H154" t="str">
            <v>Labelle</v>
          </cell>
          <cell r="I154" t="str">
            <v>MO</v>
          </cell>
          <cell r="J154">
            <v>63447</v>
          </cell>
          <cell r="K154">
            <v>41418</v>
          </cell>
          <cell r="L154">
            <v>41428</v>
          </cell>
          <cell r="M154">
            <v>532</v>
          </cell>
          <cell r="N154">
            <v>41432</v>
          </cell>
          <cell r="O154">
            <v>699</v>
          </cell>
          <cell r="P154">
            <v>19</v>
          </cell>
          <cell r="Q154">
            <v>56054</v>
          </cell>
          <cell r="R154">
            <v>78.069999999999993</v>
          </cell>
          <cell r="S154">
            <v>114.58</v>
          </cell>
          <cell r="T154">
            <v>0</v>
          </cell>
          <cell r="U154">
            <v>78.069999999999993</v>
          </cell>
          <cell r="V154">
            <v>114.58</v>
          </cell>
          <cell r="W154">
            <v>-36.510000000000005</v>
          </cell>
          <cell r="X154" t="str">
            <v>CONSOL.</v>
          </cell>
          <cell r="Y154" t="str">
            <v>CONSOL.</v>
          </cell>
          <cell r="Z154" t="str">
            <v>CONSOL.</v>
          </cell>
          <cell r="AA154">
            <v>1.4676572306904061</v>
          </cell>
          <cell r="AB154">
            <v>0</v>
          </cell>
          <cell r="AC154">
            <v>0</v>
          </cell>
          <cell r="AD154">
            <v>0</v>
          </cell>
          <cell r="AE154">
            <v>0</v>
          </cell>
          <cell r="AF154">
            <v>0</v>
          </cell>
          <cell r="AG154">
            <v>0</v>
          </cell>
          <cell r="AH154">
            <v>0</v>
          </cell>
          <cell r="AJ154">
            <v>0</v>
          </cell>
        </row>
        <row r="155">
          <cell r="B155">
            <v>597528504</v>
          </cell>
          <cell r="C155" t="str">
            <v>Randolph County Health Department</v>
          </cell>
          <cell r="D155">
            <v>40544</v>
          </cell>
          <cell r="E155">
            <v>40908</v>
          </cell>
          <cell r="F155" t="str">
            <v xml:space="preserve"> 423 East Logan Street </v>
          </cell>
          <cell r="G155" t="str">
            <v>P.O. Box 488</v>
          </cell>
          <cell r="H155" t="str">
            <v>Moberly</v>
          </cell>
          <cell r="I155" t="str">
            <v>MO</v>
          </cell>
          <cell r="J155">
            <v>65270</v>
          </cell>
          <cell r="K155">
            <v>41898</v>
          </cell>
          <cell r="L155">
            <v>41933</v>
          </cell>
          <cell r="M155">
            <v>571</v>
          </cell>
          <cell r="N155">
            <v>41950</v>
          </cell>
          <cell r="O155">
            <v>119</v>
          </cell>
          <cell r="P155">
            <v>469</v>
          </cell>
          <cell r="Q155">
            <v>45905</v>
          </cell>
          <cell r="R155">
            <v>78.069999999999993</v>
          </cell>
          <cell r="S155">
            <v>80.34</v>
          </cell>
          <cell r="T155">
            <v>0</v>
          </cell>
          <cell r="U155">
            <v>78.069999999999993</v>
          </cell>
          <cell r="V155">
            <v>80.34</v>
          </cell>
          <cell r="W155">
            <v>-2.2700000000000102</v>
          </cell>
          <cell r="X155">
            <v>2457</v>
          </cell>
          <cell r="Y155">
            <v>-5577</v>
          </cell>
          <cell r="Z155">
            <v>0</v>
          </cell>
          <cell r="AA155">
            <v>1.0290764698347639</v>
          </cell>
          <cell r="AB155">
            <v>0</v>
          </cell>
          <cell r="AC155">
            <v>0</v>
          </cell>
          <cell r="AD155">
            <v>0</v>
          </cell>
          <cell r="AE155">
            <v>0</v>
          </cell>
          <cell r="AF155">
            <v>0</v>
          </cell>
          <cell r="AG155">
            <v>0</v>
          </cell>
          <cell r="AH155">
            <v>0</v>
          </cell>
          <cell r="AJ155">
            <v>0</v>
          </cell>
        </row>
        <row r="156">
          <cell r="B156">
            <v>597353804</v>
          </cell>
          <cell r="C156" t="str">
            <v>Republic Family Medical Walk-In Clinic</v>
          </cell>
          <cell r="D156">
            <v>40210</v>
          </cell>
          <cell r="E156">
            <v>40574</v>
          </cell>
          <cell r="F156" t="str">
            <v>281 US Highway 60 West</v>
          </cell>
          <cell r="G156">
            <v>0</v>
          </cell>
          <cell r="H156" t="str">
            <v>Republic</v>
          </cell>
          <cell r="I156" t="str">
            <v>MO</v>
          </cell>
          <cell r="J156">
            <v>65738</v>
          </cell>
          <cell r="K156">
            <v>41898</v>
          </cell>
          <cell r="L156">
            <v>41911</v>
          </cell>
          <cell r="M156">
            <v>6438</v>
          </cell>
          <cell r="N156">
            <v>41922</v>
          </cell>
          <cell r="O156">
            <v>2981</v>
          </cell>
          <cell r="P156">
            <v>0</v>
          </cell>
          <cell r="Q156">
            <v>231891</v>
          </cell>
          <cell r="R156" t="str">
            <v>$77.76 &amp; $78.07</v>
          </cell>
          <cell r="S156">
            <v>92.85</v>
          </cell>
          <cell r="T156">
            <v>0</v>
          </cell>
          <cell r="U156">
            <v>78.069999999999993</v>
          </cell>
          <cell r="V156">
            <v>92.85</v>
          </cell>
          <cell r="W156">
            <v>-14.780000000000001</v>
          </cell>
          <cell r="X156">
            <v>7346</v>
          </cell>
          <cell r="Y156">
            <v>-108574</v>
          </cell>
          <cell r="Z156">
            <v>0</v>
          </cell>
          <cell r="AA156">
            <v>1.1893172793646727</v>
          </cell>
          <cell r="AB156">
            <v>0</v>
          </cell>
          <cell r="AC156">
            <v>0</v>
          </cell>
          <cell r="AD156">
            <v>0</v>
          </cell>
          <cell r="AE156">
            <v>0</v>
          </cell>
          <cell r="AF156">
            <v>0</v>
          </cell>
          <cell r="AG156">
            <v>0</v>
          </cell>
          <cell r="AH156">
            <v>0</v>
          </cell>
          <cell r="AJ156">
            <v>0</v>
          </cell>
        </row>
        <row r="157">
          <cell r="B157">
            <v>596051300</v>
          </cell>
          <cell r="C157" t="str">
            <v>Republic Family Medicine</v>
          </cell>
          <cell r="D157">
            <v>40360</v>
          </cell>
          <cell r="E157">
            <v>40724</v>
          </cell>
          <cell r="F157" t="str">
            <v>332 South Main</v>
          </cell>
          <cell r="G157">
            <v>0</v>
          </cell>
          <cell r="H157" t="str">
            <v>Republic</v>
          </cell>
          <cell r="I157" t="str">
            <v>MO</v>
          </cell>
          <cell r="J157">
            <v>65738</v>
          </cell>
          <cell r="K157">
            <v>41905</v>
          </cell>
          <cell r="L157">
            <v>41989</v>
          </cell>
          <cell r="M157">
            <v>298</v>
          </cell>
          <cell r="N157">
            <v>41997</v>
          </cell>
          <cell r="O157">
            <v>1235</v>
          </cell>
          <cell r="P157">
            <v>4</v>
          </cell>
          <cell r="Q157">
            <v>96553</v>
          </cell>
          <cell r="R157" t="str">
            <v>$77.76 &amp; $78.07</v>
          </cell>
          <cell r="S157">
            <v>107.01</v>
          </cell>
          <cell r="T157">
            <v>0</v>
          </cell>
          <cell r="U157">
            <v>78.069999999999993</v>
          </cell>
          <cell r="V157">
            <v>107.01</v>
          </cell>
          <cell r="W157">
            <v>-28.940000000000012</v>
          </cell>
          <cell r="X157">
            <v>154953</v>
          </cell>
          <cell r="Y157">
            <v>-4484340</v>
          </cell>
          <cell r="Z157">
            <v>-726208</v>
          </cell>
          <cell r="AA157">
            <v>1.3706929678493662</v>
          </cell>
          <cell r="AB157">
            <v>0</v>
          </cell>
          <cell r="AC157">
            <v>0</v>
          </cell>
          <cell r="AD157">
            <v>0</v>
          </cell>
          <cell r="AE157">
            <v>0</v>
          </cell>
          <cell r="AF157">
            <v>0</v>
          </cell>
          <cell r="AG157">
            <v>0</v>
          </cell>
          <cell r="AH157">
            <v>0</v>
          </cell>
          <cell r="AJ157">
            <v>0</v>
          </cell>
        </row>
        <row r="158">
          <cell r="B158">
            <v>595920901</v>
          </cell>
          <cell r="C158" t="str">
            <v>Richland Family Practice</v>
          </cell>
          <cell r="D158">
            <v>40360</v>
          </cell>
          <cell r="E158">
            <v>40724</v>
          </cell>
          <cell r="F158" t="str">
            <v>904 South Pine</v>
          </cell>
          <cell r="G158">
            <v>0</v>
          </cell>
          <cell r="H158" t="str">
            <v>Richland</v>
          </cell>
          <cell r="I158" t="str">
            <v>MO</v>
          </cell>
          <cell r="J158">
            <v>65556</v>
          </cell>
          <cell r="K158">
            <v>41905</v>
          </cell>
          <cell r="L158">
            <v>41989</v>
          </cell>
          <cell r="M158">
            <v>198</v>
          </cell>
          <cell r="N158">
            <v>41997</v>
          </cell>
          <cell r="O158">
            <v>186</v>
          </cell>
          <cell r="P158">
            <v>481</v>
          </cell>
          <cell r="Q158">
            <v>51974</v>
          </cell>
          <cell r="R158" t="str">
            <v>$77.76 &amp; $78.07</v>
          </cell>
          <cell r="S158">
            <v>107.01</v>
          </cell>
          <cell r="T158">
            <v>0</v>
          </cell>
          <cell r="U158">
            <v>78.069999999999993</v>
          </cell>
          <cell r="V158">
            <v>107.01</v>
          </cell>
          <cell r="W158">
            <v>-28.940000000000012</v>
          </cell>
          <cell r="X158">
            <v>154953</v>
          </cell>
          <cell r="Y158">
            <v>-4484340</v>
          </cell>
          <cell r="Z158">
            <v>-726208</v>
          </cell>
          <cell r="AA158">
            <v>1.3706929678493662</v>
          </cell>
          <cell r="AB158">
            <v>0</v>
          </cell>
          <cell r="AC158">
            <v>0</v>
          </cell>
          <cell r="AD158">
            <v>0</v>
          </cell>
          <cell r="AE158">
            <v>0</v>
          </cell>
          <cell r="AF158">
            <v>0</v>
          </cell>
          <cell r="AG158">
            <v>0</v>
          </cell>
          <cell r="AH158">
            <v>0</v>
          </cell>
          <cell r="AJ158">
            <v>0</v>
          </cell>
        </row>
        <row r="159">
          <cell r="B159">
            <v>594649006</v>
          </cell>
          <cell r="C159" t="str">
            <v>River City Health Clinic</v>
          </cell>
          <cell r="D159">
            <v>40544</v>
          </cell>
          <cell r="E159">
            <v>40908</v>
          </cell>
          <cell r="F159" t="str">
            <v>224 North Frederick</v>
          </cell>
          <cell r="G159">
            <v>0</v>
          </cell>
          <cell r="H159" t="str">
            <v>Cape Girardeau</v>
          </cell>
          <cell r="I159" t="str">
            <v>MO</v>
          </cell>
          <cell r="J159">
            <v>63701</v>
          </cell>
          <cell r="K159">
            <v>41939</v>
          </cell>
          <cell r="L159">
            <v>41950</v>
          </cell>
          <cell r="M159">
            <v>215</v>
          </cell>
          <cell r="N159">
            <v>41964</v>
          </cell>
          <cell r="O159">
            <v>3887</v>
          </cell>
          <cell r="P159">
            <v>0</v>
          </cell>
          <cell r="Q159">
            <v>303186</v>
          </cell>
          <cell r="R159">
            <v>78</v>
          </cell>
          <cell r="S159">
            <v>78</v>
          </cell>
          <cell r="T159">
            <v>0</v>
          </cell>
          <cell r="U159">
            <v>78.069999999999993</v>
          </cell>
          <cell r="V159">
            <v>78</v>
          </cell>
          <cell r="W159">
            <v>6.9999999999993179E-2</v>
          </cell>
          <cell r="X159">
            <v>7292</v>
          </cell>
          <cell r="Y159">
            <v>510</v>
          </cell>
          <cell r="Z159">
            <v>0</v>
          </cell>
          <cell r="AA159">
            <v>0.99910336877161532</v>
          </cell>
          <cell r="AB159">
            <v>0</v>
          </cell>
          <cell r="AC159">
            <v>0</v>
          </cell>
          <cell r="AD159">
            <v>0</v>
          </cell>
          <cell r="AE159">
            <v>0</v>
          </cell>
          <cell r="AF159">
            <v>0</v>
          </cell>
          <cell r="AG159">
            <v>0</v>
          </cell>
          <cell r="AH159">
            <v>0</v>
          </cell>
          <cell r="AJ159">
            <v>0</v>
          </cell>
        </row>
        <row r="160">
          <cell r="B160">
            <v>595386806</v>
          </cell>
          <cell r="C160" t="str">
            <v>Roaring River Family Medicine Clinic</v>
          </cell>
          <cell r="D160">
            <v>40360</v>
          </cell>
          <cell r="E160">
            <v>40724</v>
          </cell>
          <cell r="F160" t="str">
            <v>1 Medical Plaza</v>
          </cell>
          <cell r="G160">
            <v>0</v>
          </cell>
          <cell r="H160" t="str">
            <v>Cassville</v>
          </cell>
          <cell r="I160" t="str">
            <v>MO</v>
          </cell>
          <cell r="J160">
            <v>65625</v>
          </cell>
          <cell r="K160">
            <v>41905</v>
          </cell>
          <cell r="L160">
            <v>41989</v>
          </cell>
          <cell r="M160">
            <v>836</v>
          </cell>
          <cell r="N160">
            <v>41997</v>
          </cell>
          <cell r="O160">
            <v>5016</v>
          </cell>
          <cell r="P160">
            <v>2</v>
          </cell>
          <cell r="Q160">
            <v>391013</v>
          </cell>
          <cell r="R160" t="str">
            <v>$77.76 &amp; $78.07</v>
          </cell>
          <cell r="S160">
            <v>107.01</v>
          </cell>
          <cell r="T160">
            <v>0</v>
          </cell>
          <cell r="U160">
            <v>78.069999999999993</v>
          </cell>
          <cell r="V160">
            <v>107.01</v>
          </cell>
          <cell r="W160">
            <v>-28.940000000000012</v>
          </cell>
          <cell r="X160">
            <v>154953</v>
          </cell>
          <cell r="Y160">
            <v>-4484340</v>
          </cell>
          <cell r="Z160">
            <v>-726208</v>
          </cell>
          <cell r="AA160">
            <v>1.3706929678493662</v>
          </cell>
          <cell r="AB160">
            <v>0</v>
          </cell>
          <cell r="AC160">
            <v>0</v>
          </cell>
          <cell r="AD160">
            <v>0</v>
          </cell>
          <cell r="AE160">
            <v>0</v>
          </cell>
          <cell r="AF160">
            <v>0</v>
          </cell>
          <cell r="AG160">
            <v>0</v>
          </cell>
          <cell r="AH160">
            <v>0</v>
          </cell>
          <cell r="AJ160">
            <v>0</v>
          </cell>
        </row>
        <row r="161">
          <cell r="B161">
            <v>599443504</v>
          </cell>
          <cell r="C161" t="str">
            <v>Robert L. Robbins, D.O.,LLC</v>
          </cell>
          <cell r="D161">
            <v>40544</v>
          </cell>
          <cell r="E161">
            <v>40908</v>
          </cell>
          <cell r="F161" t="str">
            <v>400 South Main Street</v>
          </cell>
          <cell r="G161">
            <v>0</v>
          </cell>
          <cell r="H161" t="str">
            <v>Charleston</v>
          </cell>
          <cell r="I161" t="str">
            <v>MO</v>
          </cell>
          <cell r="J161">
            <v>63834</v>
          </cell>
          <cell r="K161">
            <v>41626</v>
          </cell>
          <cell r="L161">
            <v>41795</v>
          </cell>
          <cell r="M161">
            <v>128</v>
          </cell>
          <cell r="N161">
            <v>41831</v>
          </cell>
          <cell r="O161">
            <v>1819</v>
          </cell>
          <cell r="P161">
            <v>0</v>
          </cell>
          <cell r="Q161">
            <v>809315</v>
          </cell>
          <cell r="R161">
            <v>78.069999999999993</v>
          </cell>
          <cell r="S161">
            <v>83.9</v>
          </cell>
          <cell r="T161">
            <v>0</v>
          </cell>
          <cell r="U161">
            <v>78.069999999999993</v>
          </cell>
          <cell r="V161">
            <v>83.9</v>
          </cell>
          <cell r="W161">
            <v>-5.8300000000000125</v>
          </cell>
          <cell r="X161">
            <v>9227</v>
          </cell>
          <cell r="Y161">
            <v>-53793</v>
          </cell>
          <cell r="Z161">
            <v>298630</v>
          </cell>
          <cell r="AA161">
            <v>1.0746765723069043</v>
          </cell>
          <cell r="AB161">
            <v>0</v>
          </cell>
          <cell r="AC161">
            <v>0</v>
          </cell>
          <cell r="AD161">
            <v>0</v>
          </cell>
          <cell r="AE161">
            <v>0</v>
          </cell>
          <cell r="AF161">
            <v>0</v>
          </cell>
          <cell r="AG161">
            <v>0</v>
          </cell>
          <cell r="AH161">
            <v>0</v>
          </cell>
          <cell r="AJ161">
            <v>0</v>
          </cell>
        </row>
        <row r="162">
          <cell r="B162">
            <v>590490306</v>
          </cell>
          <cell r="C162" t="str">
            <v>Rolla Urgent Care, LLC</v>
          </cell>
          <cell r="D162">
            <v>40544</v>
          </cell>
          <cell r="E162">
            <v>40908</v>
          </cell>
          <cell r="F162" t="str">
            <v>416 South Bishop Avenue</v>
          </cell>
          <cell r="G162">
            <v>0</v>
          </cell>
          <cell r="H162" t="str">
            <v>Rolla</v>
          </cell>
          <cell r="I162" t="str">
            <v>MO</v>
          </cell>
          <cell r="J162">
            <v>65401</v>
          </cell>
          <cell r="K162">
            <v>41940</v>
          </cell>
          <cell r="L162">
            <v>41948</v>
          </cell>
          <cell r="M162">
            <v>630</v>
          </cell>
          <cell r="N162">
            <v>41964</v>
          </cell>
          <cell r="O162">
            <v>512</v>
          </cell>
          <cell r="P162">
            <v>0</v>
          </cell>
          <cell r="Q162">
            <v>39972</v>
          </cell>
          <cell r="R162">
            <v>78.069999999999993</v>
          </cell>
          <cell r="S162">
            <v>87.4</v>
          </cell>
          <cell r="T162">
            <v>0</v>
          </cell>
          <cell r="U162">
            <v>78.069999999999993</v>
          </cell>
          <cell r="V162">
            <v>87.4</v>
          </cell>
          <cell r="W162">
            <v>-9.3300000000000125</v>
          </cell>
          <cell r="X162">
            <v>5823</v>
          </cell>
          <cell r="Y162">
            <v>-54329</v>
          </cell>
          <cell r="Z162">
            <v>-31875</v>
          </cell>
          <cell r="AA162">
            <v>1.1195081337261434</v>
          </cell>
          <cell r="AB162">
            <v>0</v>
          </cell>
          <cell r="AC162">
            <v>0</v>
          </cell>
          <cell r="AD162">
            <v>0</v>
          </cell>
          <cell r="AE162">
            <v>0</v>
          </cell>
          <cell r="AF162">
            <v>0</v>
          </cell>
          <cell r="AG162">
            <v>0</v>
          </cell>
          <cell r="AH162">
            <v>0</v>
          </cell>
          <cell r="AJ162">
            <v>0</v>
          </cell>
        </row>
        <row r="163">
          <cell r="B163">
            <v>598337806</v>
          </cell>
          <cell r="C163" t="str">
            <v>Scheidler Rural Health Clinic</v>
          </cell>
          <cell r="D163">
            <v>40544</v>
          </cell>
          <cell r="E163">
            <v>40908</v>
          </cell>
          <cell r="F163" t="str">
            <v>301 South Bypass</v>
          </cell>
          <cell r="G163">
            <v>0</v>
          </cell>
          <cell r="H163" t="str">
            <v>Kennett</v>
          </cell>
          <cell r="I163" t="str">
            <v>MO</v>
          </cell>
          <cell r="J163">
            <v>63857</v>
          </cell>
          <cell r="K163">
            <v>41969</v>
          </cell>
          <cell r="L163">
            <v>41978</v>
          </cell>
          <cell r="M163">
            <v>0</v>
          </cell>
          <cell r="N163" t="str">
            <v>N/A</v>
          </cell>
          <cell r="O163">
            <v>1486</v>
          </cell>
          <cell r="P163">
            <v>0</v>
          </cell>
          <cell r="Q163">
            <v>116012</v>
          </cell>
          <cell r="R163">
            <v>78.069999999999993</v>
          </cell>
          <cell r="S163">
            <v>80.28</v>
          </cell>
          <cell r="T163">
            <v>0</v>
          </cell>
          <cell r="U163">
            <v>78.069999999999993</v>
          </cell>
          <cell r="V163">
            <v>80.28</v>
          </cell>
          <cell r="W163">
            <v>-2.210000000000008</v>
          </cell>
          <cell r="X163">
            <v>6564</v>
          </cell>
          <cell r="Y163">
            <v>-14506</v>
          </cell>
          <cell r="Z163">
            <v>202231</v>
          </cell>
          <cell r="AA163">
            <v>1.0283079287818626</v>
          </cell>
          <cell r="AB163">
            <v>0</v>
          </cell>
          <cell r="AC163">
            <v>0</v>
          </cell>
          <cell r="AD163">
            <v>0</v>
          </cell>
          <cell r="AE163">
            <v>0</v>
          </cell>
          <cell r="AF163">
            <v>0</v>
          </cell>
          <cell r="AG163">
            <v>0</v>
          </cell>
          <cell r="AH163">
            <v>0</v>
          </cell>
          <cell r="AJ163">
            <v>0</v>
          </cell>
        </row>
        <row r="164">
          <cell r="B164">
            <v>596051904</v>
          </cell>
          <cell r="C164" t="str">
            <v>Scott City Medical Center</v>
          </cell>
          <cell r="D164">
            <v>40544</v>
          </cell>
          <cell r="E164">
            <v>40908</v>
          </cell>
          <cell r="F164" t="str">
            <v>2102 Main Street</v>
          </cell>
          <cell r="G164">
            <v>0</v>
          </cell>
          <cell r="H164" t="str">
            <v>Scott City</v>
          </cell>
          <cell r="I164" t="str">
            <v>MO</v>
          </cell>
          <cell r="J164">
            <v>63780</v>
          </cell>
          <cell r="K164">
            <v>41899</v>
          </cell>
          <cell r="L164">
            <v>42052</v>
          </cell>
          <cell r="M164">
            <v>5195</v>
          </cell>
          <cell r="N164">
            <v>42058</v>
          </cell>
          <cell r="O164">
            <v>863</v>
          </cell>
          <cell r="P164">
            <v>0</v>
          </cell>
          <cell r="Q164">
            <v>67374</v>
          </cell>
          <cell r="R164">
            <v>78.069999999999993</v>
          </cell>
          <cell r="S164">
            <v>82.68</v>
          </cell>
          <cell r="T164">
            <v>0</v>
          </cell>
          <cell r="U164">
            <v>78.069999999999993</v>
          </cell>
          <cell r="V164">
            <v>82.68</v>
          </cell>
          <cell r="W164">
            <v>-4.6100000000000136</v>
          </cell>
          <cell r="X164">
            <v>2121</v>
          </cell>
          <cell r="Y164">
            <v>-9778</v>
          </cell>
          <cell r="Z164">
            <v>-208</v>
          </cell>
          <cell r="AA164">
            <v>1.0590495708979124</v>
          </cell>
          <cell r="AB164">
            <v>0</v>
          </cell>
          <cell r="AC164">
            <v>0</v>
          </cell>
          <cell r="AD164">
            <v>0</v>
          </cell>
          <cell r="AE164">
            <v>0</v>
          </cell>
          <cell r="AF164">
            <v>0</v>
          </cell>
          <cell r="AG164">
            <v>0</v>
          </cell>
          <cell r="AH164">
            <v>0</v>
          </cell>
          <cell r="AJ164">
            <v>0</v>
          </cell>
        </row>
        <row r="165">
          <cell r="B165">
            <v>595829706</v>
          </cell>
          <cell r="C165" t="str">
            <v>Shell Knob Family Medicine</v>
          </cell>
          <cell r="D165">
            <v>40452</v>
          </cell>
          <cell r="E165">
            <v>40816</v>
          </cell>
          <cell r="F165" t="str">
            <v>25376 State Highway 39, Ste. 301</v>
          </cell>
          <cell r="G165">
            <v>0</v>
          </cell>
          <cell r="H165" t="str">
            <v>Shell Knob</v>
          </cell>
          <cell r="I165" t="str">
            <v>MO</v>
          </cell>
          <cell r="J165">
            <v>65747</v>
          </cell>
          <cell r="K165">
            <v>41981</v>
          </cell>
          <cell r="L165">
            <v>41991</v>
          </cell>
          <cell r="M165">
            <v>29</v>
          </cell>
          <cell r="N165">
            <v>41997</v>
          </cell>
          <cell r="O165">
            <v>455</v>
          </cell>
          <cell r="P165">
            <v>0</v>
          </cell>
          <cell r="Q165">
            <v>35468</v>
          </cell>
          <cell r="R165" t="str">
            <v>$77.76 &amp; $78.07</v>
          </cell>
          <cell r="S165">
            <v>122.15</v>
          </cell>
          <cell r="T165">
            <v>0</v>
          </cell>
          <cell r="U165">
            <v>78.069999999999993</v>
          </cell>
          <cell r="V165">
            <v>122.15</v>
          </cell>
          <cell r="W165">
            <v>-44.080000000000013</v>
          </cell>
          <cell r="X165">
            <v>2877</v>
          </cell>
          <cell r="Y165">
            <v>-126818</v>
          </cell>
          <cell r="Z165">
            <v>51140</v>
          </cell>
          <cell r="AA165">
            <v>1.5646214935314464</v>
          </cell>
          <cell r="AB165">
            <v>0</v>
          </cell>
          <cell r="AC165">
            <v>0</v>
          </cell>
          <cell r="AD165">
            <v>0</v>
          </cell>
          <cell r="AE165">
            <v>0</v>
          </cell>
          <cell r="AF165">
            <v>0</v>
          </cell>
          <cell r="AG165">
            <v>0</v>
          </cell>
          <cell r="AH165">
            <v>0</v>
          </cell>
          <cell r="AJ165">
            <v>0</v>
          </cell>
        </row>
        <row r="166">
          <cell r="B166">
            <v>597225309</v>
          </cell>
          <cell r="C166" t="str">
            <v>Sikeston Medical Center, LLP</v>
          </cell>
          <cell r="D166">
            <v>40544</v>
          </cell>
          <cell r="E166">
            <v>40575</v>
          </cell>
          <cell r="F166" t="str">
            <v>916 S Kingshighway</v>
          </cell>
          <cell r="G166">
            <v>0</v>
          </cell>
          <cell r="H166" t="str">
            <v>Sikeston</v>
          </cell>
          <cell r="I166" t="str">
            <v>MO</v>
          </cell>
          <cell r="J166">
            <v>63801</v>
          </cell>
          <cell r="K166">
            <v>0</v>
          </cell>
          <cell r="L166">
            <v>0</v>
          </cell>
          <cell r="M166">
            <v>0</v>
          </cell>
          <cell r="N166">
            <v>0</v>
          </cell>
          <cell r="O166">
            <v>0</v>
          </cell>
          <cell r="P166">
            <v>0</v>
          </cell>
          <cell r="Q166">
            <v>0</v>
          </cell>
          <cell r="R166">
            <v>0</v>
          </cell>
          <cell r="S166">
            <v>0</v>
          </cell>
          <cell r="T166">
            <v>0</v>
          </cell>
          <cell r="U166">
            <v>78.069999999999993</v>
          </cell>
          <cell r="V166">
            <v>0</v>
          </cell>
          <cell r="W166">
            <v>78.069999999999993</v>
          </cell>
          <cell r="X166">
            <v>0</v>
          </cell>
          <cell r="Y166">
            <v>0</v>
          </cell>
          <cell r="Z166">
            <v>0</v>
          </cell>
          <cell r="AA166">
            <v>0</v>
          </cell>
          <cell r="AB166">
            <v>0</v>
          </cell>
          <cell r="AC166">
            <v>0</v>
          </cell>
          <cell r="AD166">
            <v>0</v>
          </cell>
          <cell r="AE166">
            <v>0</v>
          </cell>
          <cell r="AF166">
            <v>0</v>
          </cell>
          <cell r="AG166">
            <v>0</v>
          </cell>
          <cell r="AH166">
            <v>0</v>
          </cell>
          <cell r="AJ166">
            <v>0</v>
          </cell>
        </row>
        <row r="167">
          <cell r="B167">
            <v>598319606</v>
          </cell>
          <cell r="C167" t="str">
            <v>Sikeston Urgent Care</v>
          </cell>
          <cell r="D167">
            <v>40544</v>
          </cell>
          <cell r="E167">
            <v>40908</v>
          </cell>
          <cell r="F167" t="str">
            <v>918 South Kingshighway</v>
          </cell>
          <cell r="G167">
            <v>0</v>
          </cell>
          <cell r="H167" t="str">
            <v>Sikeston</v>
          </cell>
          <cell r="I167" t="str">
            <v>MO</v>
          </cell>
          <cell r="J167">
            <v>63801</v>
          </cell>
          <cell r="K167">
            <v>42020</v>
          </cell>
          <cell r="L167">
            <v>0</v>
          </cell>
          <cell r="M167">
            <v>574</v>
          </cell>
          <cell r="N167">
            <v>0</v>
          </cell>
          <cell r="O167">
            <v>1850</v>
          </cell>
          <cell r="P167">
            <v>0</v>
          </cell>
          <cell r="Q167">
            <v>144430</v>
          </cell>
          <cell r="R167">
            <v>78.069999999999993</v>
          </cell>
          <cell r="S167">
            <v>92.79</v>
          </cell>
          <cell r="T167">
            <v>0</v>
          </cell>
          <cell r="U167">
            <v>78.069999999999993</v>
          </cell>
          <cell r="V167">
            <v>92.79</v>
          </cell>
          <cell r="W167">
            <v>-14.720000000000013</v>
          </cell>
          <cell r="X167">
            <v>3492</v>
          </cell>
          <cell r="Y167">
            <v>-51402</v>
          </cell>
          <cell r="Z167">
            <v>24013</v>
          </cell>
          <cell r="AA167">
            <v>1.1885487383117717</v>
          </cell>
          <cell r="AB167">
            <v>0</v>
          </cell>
          <cell r="AC167">
            <v>0</v>
          </cell>
          <cell r="AD167">
            <v>0</v>
          </cell>
          <cell r="AE167">
            <v>0</v>
          </cell>
          <cell r="AF167">
            <v>0</v>
          </cell>
          <cell r="AG167">
            <v>0</v>
          </cell>
          <cell r="AH167">
            <v>0</v>
          </cell>
          <cell r="AJ167">
            <v>0</v>
          </cell>
        </row>
        <row r="168">
          <cell r="B168">
            <v>599485307</v>
          </cell>
          <cell r="C168" t="str">
            <v>SJC - Branson</v>
          </cell>
          <cell r="D168">
            <v>40360</v>
          </cell>
          <cell r="E168">
            <v>40724</v>
          </cell>
          <cell r="F168" t="str">
            <v>260 Terrace Road</v>
          </cell>
          <cell r="G168">
            <v>0</v>
          </cell>
          <cell r="H168" t="str">
            <v>Branson</v>
          </cell>
          <cell r="I168" t="str">
            <v>MO</v>
          </cell>
          <cell r="J168">
            <v>65616</v>
          </cell>
          <cell r="K168">
            <v>41900</v>
          </cell>
          <cell r="L168">
            <v>41989</v>
          </cell>
          <cell r="M168">
            <v>50</v>
          </cell>
          <cell r="N168">
            <v>41997</v>
          </cell>
          <cell r="O168">
            <v>1074</v>
          </cell>
          <cell r="P168">
            <v>7</v>
          </cell>
          <cell r="Q168">
            <v>84217</v>
          </cell>
          <cell r="R168" t="str">
            <v>$77.76 &amp; $78.07</v>
          </cell>
          <cell r="S168">
            <v>104.56</v>
          </cell>
          <cell r="T168">
            <v>0</v>
          </cell>
          <cell r="U168">
            <v>78.069999999999993</v>
          </cell>
          <cell r="V168">
            <v>104.54</v>
          </cell>
          <cell r="W168">
            <v>-26.470000000000013</v>
          </cell>
          <cell r="X168">
            <v>13382</v>
          </cell>
          <cell r="Y168">
            <v>-354222</v>
          </cell>
          <cell r="Z168">
            <v>-112024</v>
          </cell>
          <cell r="AA168">
            <v>1.3390546945049318</v>
          </cell>
          <cell r="AB168">
            <v>0</v>
          </cell>
          <cell r="AC168">
            <v>0</v>
          </cell>
          <cell r="AD168">
            <v>0</v>
          </cell>
          <cell r="AE168">
            <v>0</v>
          </cell>
          <cell r="AF168">
            <v>0</v>
          </cell>
          <cell r="AG168">
            <v>0</v>
          </cell>
          <cell r="AH168">
            <v>0</v>
          </cell>
          <cell r="AJ168">
            <v>0</v>
          </cell>
        </row>
        <row r="169">
          <cell r="B169">
            <v>593362403</v>
          </cell>
          <cell r="C169" t="str">
            <v>SJC - Cuba</v>
          </cell>
          <cell r="D169">
            <v>40360</v>
          </cell>
          <cell r="E169">
            <v>40724</v>
          </cell>
          <cell r="F169" t="str">
            <v>114 Downy Place</v>
          </cell>
          <cell r="G169">
            <v>0</v>
          </cell>
          <cell r="H169" t="str">
            <v>Cuba</v>
          </cell>
          <cell r="I169" t="str">
            <v>MO</v>
          </cell>
          <cell r="J169">
            <v>65453</v>
          </cell>
          <cell r="K169">
            <v>41907</v>
          </cell>
          <cell r="L169">
            <v>41989</v>
          </cell>
          <cell r="M169">
            <v>660</v>
          </cell>
          <cell r="N169">
            <v>41997</v>
          </cell>
          <cell r="O169">
            <v>2363</v>
          </cell>
          <cell r="P169">
            <v>607</v>
          </cell>
          <cell r="Q169">
            <v>231386</v>
          </cell>
          <cell r="R169" t="str">
            <v>$77.76 &amp; $78.07</v>
          </cell>
          <cell r="S169">
            <v>124.88</v>
          </cell>
          <cell r="T169">
            <v>0</v>
          </cell>
          <cell r="U169">
            <v>78.069999999999993</v>
          </cell>
          <cell r="V169">
            <v>124.88</v>
          </cell>
          <cell r="W169">
            <v>-46.81</v>
          </cell>
          <cell r="X169">
            <v>90341</v>
          </cell>
          <cell r="Y169">
            <v>-4228862</v>
          </cell>
          <cell r="Z169">
            <v>772173</v>
          </cell>
          <cell r="AA169">
            <v>1.5995901114384528</v>
          </cell>
          <cell r="AB169">
            <v>0</v>
          </cell>
          <cell r="AC169">
            <v>0</v>
          </cell>
          <cell r="AD169">
            <v>0</v>
          </cell>
          <cell r="AE169">
            <v>0</v>
          </cell>
          <cell r="AF169">
            <v>0</v>
          </cell>
          <cell r="AG169">
            <v>0</v>
          </cell>
          <cell r="AH169">
            <v>0</v>
          </cell>
          <cell r="AJ169">
            <v>0</v>
          </cell>
        </row>
        <row r="170">
          <cell r="B170">
            <v>590094504</v>
          </cell>
          <cell r="C170" t="str">
            <v>SJC - Rolla Internal Medicine</v>
          </cell>
          <cell r="D170">
            <v>40360</v>
          </cell>
          <cell r="E170">
            <v>40724</v>
          </cell>
          <cell r="F170" t="str">
            <v>1100 West 10th Street, Suite 270</v>
          </cell>
          <cell r="G170">
            <v>0</v>
          </cell>
          <cell r="H170" t="str">
            <v>Rolla</v>
          </cell>
          <cell r="I170" t="str">
            <v>MO</v>
          </cell>
          <cell r="J170">
            <v>65401</v>
          </cell>
          <cell r="K170">
            <v>41907</v>
          </cell>
          <cell r="L170">
            <v>41989</v>
          </cell>
          <cell r="M170">
            <v>666</v>
          </cell>
          <cell r="N170">
            <v>41997</v>
          </cell>
          <cell r="O170">
            <v>621</v>
          </cell>
          <cell r="P170">
            <v>170</v>
          </cell>
          <cell r="Q170">
            <v>61638</v>
          </cell>
          <cell r="R170" t="str">
            <v>$77.76 &amp; $78.07</v>
          </cell>
          <cell r="S170">
            <v>124.88</v>
          </cell>
          <cell r="T170">
            <v>0</v>
          </cell>
          <cell r="U170">
            <v>78.069999999999993</v>
          </cell>
          <cell r="V170">
            <v>124.88</v>
          </cell>
          <cell r="W170">
            <v>-46.81</v>
          </cell>
          <cell r="X170">
            <v>90341</v>
          </cell>
          <cell r="Y170">
            <v>-4228862</v>
          </cell>
          <cell r="Z170">
            <v>772173</v>
          </cell>
          <cell r="AA170">
            <v>1.5995901114384528</v>
          </cell>
          <cell r="AB170">
            <v>0</v>
          </cell>
          <cell r="AC170">
            <v>0</v>
          </cell>
          <cell r="AD170">
            <v>0</v>
          </cell>
          <cell r="AE170">
            <v>0</v>
          </cell>
          <cell r="AF170">
            <v>0</v>
          </cell>
          <cell r="AG170">
            <v>0</v>
          </cell>
          <cell r="AH170">
            <v>0</v>
          </cell>
          <cell r="AJ170">
            <v>0</v>
          </cell>
        </row>
        <row r="171">
          <cell r="B171">
            <v>597380708</v>
          </cell>
          <cell r="C171" t="str">
            <v>SJC - Rolla Pediatrics</v>
          </cell>
          <cell r="D171">
            <v>40360</v>
          </cell>
          <cell r="E171">
            <v>40724</v>
          </cell>
          <cell r="F171" t="str">
            <v>1100 West 10th Street, Suite 175</v>
          </cell>
          <cell r="G171">
            <v>0</v>
          </cell>
          <cell r="H171" t="str">
            <v>Rolla</v>
          </cell>
          <cell r="I171" t="str">
            <v>MO</v>
          </cell>
          <cell r="J171">
            <v>65401</v>
          </cell>
          <cell r="K171">
            <v>41907</v>
          </cell>
          <cell r="L171">
            <v>41989</v>
          </cell>
          <cell r="M171">
            <v>3314</v>
          </cell>
          <cell r="N171">
            <v>41997</v>
          </cell>
          <cell r="O171">
            <v>3103</v>
          </cell>
          <cell r="P171">
            <v>6704</v>
          </cell>
          <cell r="Q171">
            <v>820192</v>
          </cell>
          <cell r="R171" t="str">
            <v>$77.76 &amp; $78.07</v>
          </cell>
          <cell r="S171">
            <v>124.88</v>
          </cell>
          <cell r="T171">
            <v>0</v>
          </cell>
          <cell r="U171">
            <v>78.069999999999993</v>
          </cell>
          <cell r="V171">
            <v>124.88</v>
          </cell>
          <cell r="W171">
            <v>-46.81</v>
          </cell>
          <cell r="X171">
            <v>90341</v>
          </cell>
          <cell r="Y171">
            <v>-4228862</v>
          </cell>
          <cell r="Z171">
            <v>772173</v>
          </cell>
          <cell r="AA171">
            <v>1.5995901114384528</v>
          </cell>
          <cell r="AB171">
            <v>0</v>
          </cell>
          <cell r="AC171">
            <v>0</v>
          </cell>
          <cell r="AD171">
            <v>0</v>
          </cell>
          <cell r="AE171">
            <v>0</v>
          </cell>
          <cell r="AF171">
            <v>0</v>
          </cell>
          <cell r="AG171">
            <v>0</v>
          </cell>
          <cell r="AH171">
            <v>0</v>
          </cell>
          <cell r="AJ171">
            <v>0</v>
          </cell>
        </row>
        <row r="172">
          <cell r="B172">
            <v>595684804</v>
          </cell>
          <cell r="C172" t="str">
            <v>SJC - Rolla Medical Group                 </v>
          </cell>
          <cell r="D172">
            <v>40360</v>
          </cell>
          <cell r="E172">
            <v>40724</v>
          </cell>
          <cell r="F172" t="str">
            <v>1601 North Bishop Ave</v>
          </cell>
          <cell r="G172">
            <v>0</v>
          </cell>
          <cell r="H172" t="str">
            <v>Rolla</v>
          </cell>
          <cell r="I172" t="str">
            <v>MO</v>
          </cell>
          <cell r="J172">
            <v>65401</v>
          </cell>
          <cell r="K172">
            <v>41907</v>
          </cell>
          <cell r="L172">
            <v>41989</v>
          </cell>
          <cell r="M172">
            <v>1712</v>
          </cell>
          <cell r="N172">
            <v>41997</v>
          </cell>
          <cell r="O172">
            <v>1626</v>
          </cell>
          <cell r="P172">
            <v>3259</v>
          </cell>
          <cell r="Q172">
            <v>380575</v>
          </cell>
          <cell r="R172" t="str">
            <v>$77.76 &amp; $78.07</v>
          </cell>
          <cell r="S172">
            <v>124.88</v>
          </cell>
          <cell r="T172">
            <v>0</v>
          </cell>
          <cell r="U172">
            <v>78.069999999999993</v>
          </cell>
          <cell r="V172">
            <v>124.88</v>
          </cell>
          <cell r="W172">
            <v>-46.81</v>
          </cell>
          <cell r="X172">
            <v>90341</v>
          </cell>
          <cell r="Y172">
            <v>-4228862</v>
          </cell>
          <cell r="Z172">
            <v>772173</v>
          </cell>
          <cell r="AA172">
            <v>1.5995901114384528</v>
          </cell>
          <cell r="AB172">
            <v>0</v>
          </cell>
          <cell r="AC172">
            <v>0</v>
          </cell>
          <cell r="AD172">
            <v>0</v>
          </cell>
          <cell r="AE172">
            <v>0</v>
          </cell>
          <cell r="AF172">
            <v>0</v>
          </cell>
          <cell r="AG172">
            <v>0</v>
          </cell>
          <cell r="AH172">
            <v>0</v>
          </cell>
          <cell r="AJ172">
            <v>0</v>
          </cell>
        </row>
        <row r="173">
          <cell r="B173">
            <v>593362908</v>
          </cell>
          <cell r="C173" t="str">
            <v>SJC - Salem</v>
          </cell>
          <cell r="D173">
            <v>40360</v>
          </cell>
          <cell r="E173">
            <v>40724</v>
          </cell>
          <cell r="F173" t="str">
            <v>404 West Rolla Road</v>
          </cell>
          <cell r="G173">
            <v>0</v>
          </cell>
          <cell r="H173" t="str">
            <v>Salem</v>
          </cell>
          <cell r="I173" t="str">
            <v>MO</v>
          </cell>
          <cell r="J173">
            <v>65560</v>
          </cell>
          <cell r="K173">
            <v>41907</v>
          </cell>
          <cell r="L173">
            <v>41989</v>
          </cell>
          <cell r="M173">
            <v>1258</v>
          </cell>
          <cell r="N173">
            <v>41997</v>
          </cell>
          <cell r="O173">
            <v>4476</v>
          </cell>
          <cell r="P173">
            <v>140</v>
          </cell>
          <cell r="Q173">
            <v>359705</v>
          </cell>
          <cell r="R173" t="str">
            <v>$77.76 &amp; $78.07</v>
          </cell>
          <cell r="S173">
            <v>124.88</v>
          </cell>
          <cell r="T173">
            <v>0</v>
          </cell>
          <cell r="U173">
            <v>78.069999999999993</v>
          </cell>
          <cell r="V173">
            <v>124.88</v>
          </cell>
          <cell r="W173">
            <v>-46.81</v>
          </cell>
          <cell r="X173">
            <v>90341</v>
          </cell>
          <cell r="Y173">
            <v>-4228862</v>
          </cell>
          <cell r="Z173">
            <v>772173</v>
          </cell>
          <cell r="AA173">
            <v>1.5995901114384528</v>
          </cell>
          <cell r="AB173">
            <v>0</v>
          </cell>
          <cell r="AC173">
            <v>0</v>
          </cell>
          <cell r="AD173">
            <v>0</v>
          </cell>
          <cell r="AE173">
            <v>0</v>
          </cell>
          <cell r="AF173">
            <v>0</v>
          </cell>
          <cell r="AG173">
            <v>0</v>
          </cell>
          <cell r="AH173">
            <v>0</v>
          </cell>
          <cell r="AJ173">
            <v>0</v>
          </cell>
        </row>
        <row r="174">
          <cell r="B174">
            <v>594540304</v>
          </cell>
          <cell r="C174" t="str">
            <v>SJC - Shell Knob</v>
          </cell>
          <cell r="D174">
            <v>40514</v>
          </cell>
          <cell r="E174">
            <v>40724</v>
          </cell>
          <cell r="F174" t="str">
            <v>22361 Oak Ridge Drive</v>
          </cell>
          <cell r="G174" t="str">
            <v>P.O. Box 469</v>
          </cell>
          <cell r="H174" t="str">
            <v>Shell Knob</v>
          </cell>
          <cell r="I174" t="str">
            <v>MO</v>
          </cell>
          <cell r="J174">
            <v>65747</v>
          </cell>
          <cell r="K174">
            <v>41899</v>
          </cell>
          <cell r="L174">
            <v>41989</v>
          </cell>
          <cell r="M174">
            <v>0</v>
          </cell>
          <cell r="N174" t="str">
            <v>N/A</v>
          </cell>
          <cell r="O174">
            <v>352</v>
          </cell>
          <cell r="P174">
            <v>0</v>
          </cell>
          <cell r="Q174">
            <v>27462</v>
          </cell>
          <cell r="R174" t="str">
            <v>$77.76 &amp; $78.07</v>
          </cell>
          <cell r="S174">
            <v>96.23</v>
          </cell>
          <cell r="T174">
            <v>0</v>
          </cell>
          <cell r="U174">
            <v>78.069999999999993</v>
          </cell>
          <cell r="V174">
            <v>96.23</v>
          </cell>
          <cell r="W174">
            <v>-18.160000000000011</v>
          </cell>
          <cell r="X174">
            <v>3451</v>
          </cell>
          <cell r="Y174">
            <v>-62670</v>
          </cell>
          <cell r="Z174">
            <v>-49638</v>
          </cell>
          <cell r="AA174">
            <v>1.2326117586781096</v>
          </cell>
          <cell r="AB174">
            <v>0</v>
          </cell>
          <cell r="AC174">
            <v>0</v>
          </cell>
          <cell r="AD174">
            <v>0</v>
          </cell>
          <cell r="AE174">
            <v>0</v>
          </cell>
          <cell r="AF174">
            <v>0</v>
          </cell>
          <cell r="AG174">
            <v>0</v>
          </cell>
          <cell r="AH174">
            <v>0</v>
          </cell>
          <cell r="AJ174">
            <v>0</v>
          </cell>
        </row>
        <row r="175">
          <cell r="B175">
            <v>596035105</v>
          </cell>
          <cell r="C175" t="str">
            <v>SJC - St James                            </v>
          </cell>
          <cell r="D175">
            <v>40360</v>
          </cell>
          <cell r="E175">
            <v>40724</v>
          </cell>
          <cell r="F175" t="str">
            <v>107 West Eldon Street</v>
          </cell>
          <cell r="G175">
            <v>0</v>
          </cell>
          <cell r="H175" t="str">
            <v>St James</v>
          </cell>
          <cell r="I175" t="str">
            <v>MO</v>
          </cell>
          <cell r="J175">
            <v>65559</v>
          </cell>
          <cell r="K175">
            <v>41907</v>
          </cell>
          <cell r="L175">
            <v>41989</v>
          </cell>
          <cell r="M175">
            <v>180</v>
          </cell>
          <cell r="N175">
            <v>41997</v>
          </cell>
          <cell r="O175">
            <v>391</v>
          </cell>
          <cell r="P175">
            <v>898</v>
          </cell>
          <cell r="Q175">
            <v>100438</v>
          </cell>
          <cell r="R175" t="str">
            <v>$77.76 &amp; $78.07</v>
          </cell>
          <cell r="S175">
            <v>124.88</v>
          </cell>
          <cell r="T175">
            <v>0</v>
          </cell>
          <cell r="U175">
            <v>78.069999999999993</v>
          </cell>
          <cell r="V175">
            <v>124.88</v>
          </cell>
          <cell r="W175">
            <v>-46.81</v>
          </cell>
          <cell r="X175">
            <v>90341</v>
          </cell>
          <cell r="Y175">
            <v>-4228862</v>
          </cell>
          <cell r="Z175">
            <v>772173</v>
          </cell>
          <cell r="AA175">
            <v>1.5995901114384528</v>
          </cell>
          <cell r="AB175">
            <v>0</v>
          </cell>
          <cell r="AC175">
            <v>0</v>
          </cell>
          <cell r="AD175">
            <v>0</v>
          </cell>
          <cell r="AE175">
            <v>0</v>
          </cell>
          <cell r="AF175">
            <v>0</v>
          </cell>
          <cell r="AG175">
            <v>0</v>
          </cell>
          <cell r="AH175">
            <v>0</v>
          </cell>
          <cell r="AJ175">
            <v>0</v>
          </cell>
        </row>
        <row r="176">
          <cell r="B176">
            <v>593363005</v>
          </cell>
          <cell r="C176" t="str">
            <v>SJC - St. Robert</v>
          </cell>
          <cell r="D176">
            <v>40360</v>
          </cell>
          <cell r="E176">
            <v>40724</v>
          </cell>
          <cell r="F176" t="str">
            <v xml:space="preserve"> 608 City Route 66</v>
          </cell>
          <cell r="G176" t="str">
            <v>P.O. Box 914</v>
          </cell>
          <cell r="H176" t="str">
            <v>St. Robert</v>
          </cell>
          <cell r="I176" t="str">
            <v>MO</v>
          </cell>
          <cell r="J176">
            <v>65584</v>
          </cell>
          <cell r="K176">
            <v>41907</v>
          </cell>
          <cell r="L176">
            <v>41989</v>
          </cell>
          <cell r="M176">
            <v>2669</v>
          </cell>
          <cell r="N176">
            <v>41997</v>
          </cell>
          <cell r="O176">
            <v>2376</v>
          </cell>
          <cell r="P176">
            <v>5604</v>
          </cell>
          <cell r="Q176">
            <v>621720</v>
          </cell>
          <cell r="R176" t="str">
            <v>$77.76 &amp; $78.07</v>
          </cell>
          <cell r="S176">
            <v>124.88</v>
          </cell>
          <cell r="T176">
            <v>0</v>
          </cell>
          <cell r="U176">
            <v>78.069999999999993</v>
          </cell>
          <cell r="V176">
            <v>124.88</v>
          </cell>
          <cell r="W176">
            <v>-46.81</v>
          </cell>
          <cell r="X176">
            <v>90341</v>
          </cell>
          <cell r="Y176">
            <v>-4228862</v>
          </cell>
          <cell r="Z176">
            <v>772173</v>
          </cell>
          <cell r="AA176">
            <v>1.5995901114384528</v>
          </cell>
          <cell r="AB176">
            <v>0</v>
          </cell>
          <cell r="AC176">
            <v>0</v>
          </cell>
          <cell r="AD176">
            <v>0</v>
          </cell>
          <cell r="AE176">
            <v>0</v>
          </cell>
          <cell r="AF176">
            <v>0</v>
          </cell>
          <cell r="AG176">
            <v>0</v>
          </cell>
          <cell r="AH176">
            <v>0</v>
          </cell>
          <cell r="AJ176">
            <v>0</v>
          </cell>
        </row>
        <row r="177">
          <cell r="B177">
            <v>598171700</v>
          </cell>
          <cell r="C177" t="str">
            <v>SJC - Steelville</v>
          </cell>
          <cell r="D177">
            <v>40360</v>
          </cell>
          <cell r="E177">
            <v>40724</v>
          </cell>
          <cell r="F177" t="str">
            <v>518 Pine Street</v>
          </cell>
          <cell r="G177">
            <v>0</v>
          </cell>
          <cell r="H177" t="str">
            <v>Steelville</v>
          </cell>
          <cell r="I177" t="str">
            <v>MO</v>
          </cell>
          <cell r="J177">
            <v>65565</v>
          </cell>
          <cell r="K177">
            <v>41907</v>
          </cell>
          <cell r="L177">
            <v>41989</v>
          </cell>
          <cell r="M177">
            <v>888</v>
          </cell>
          <cell r="N177">
            <v>41997</v>
          </cell>
          <cell r="O177">
            <v>3258</v>
          </cell>
          <cell r="P177">
            <v>128</v>
          </cell>
          <cell r="Q177">
            <v>263827</v>
          </cell>
          <cell r="R177" t="str">
            <v>$77.76 &amp; $78.07</v>
          </cell>
          <cell r="S177">
            <v>124.88</v>
          </cell>
          <cell r="T177">
            <v>0</v>
          </cell>
          <cell r="U177">
            <v>78.069999999999993</v>
          </cell>
          <cell r="V177">
            <v>124.88</v>
          </cell>
          <cell r="W177">
            <v>-46.81</v>
          </cell>
          <cell r="X177">
            <v>90341</v>
          </cell>
          <cell r="Y177">
            <v>-4228862</v>
          </cell>
          <cell r="Z177">
            <v>772173</v>
          </cell>
          <cell r="AA177">
            <v>1.5995901114384528</v>
          </cell>
          <cell r="AB177">
            <v>0</v>
          </cell>
          <cell r="AC177">
            <v>0</v>
          </cell>
          <cell r="AD177">
            <v>0</v>
          </cell>
          <cell r="AE177">
            <v>0</v>
          </cell>
          <cell r="AF177">
            <v>0</v>
          </cell>
          <cell r="AG177">
            <v>0</v>
          </cell>
          <cell r="AH177">
            <v>0</v>
          </cell>
          <cell r="AJ177">
            <v>0</v>
          </cell>
        </row>
        <row r="178">
          <cell r="B178">
            <v>597148808</v>
          </cell>
          <cell r="C178" t="str">
            <v>SJC - Willow Springs</v>
          </cell>
          <cell r="D178">
            <v>40360</v>
          </cell>
          <cell r="E178">
            <v>40724</v>
          </cell>
          <cell r="F178" t="str">
            <v>1202 East Main</v>
          </cell>
          <cell r="G178">
            <v>0</v>
          </cell>
          <cell r="H178" t="str">
            <v>Willow Springs</v>
          </cell>
          <cell r="I178" t="str">
            <v>MO</v>
          </cell>
          <cell r="J178">
            <v>65793</v>
          </cell>
          <cell r="K178">
            <v>41900</v>
          </cell>
          <cell r="L178">
            <v>41989</v>
          </cell>
          <cell r="M178">
            <v>411</v>
          </cell>
          <cell r="N178">
            <v>41997</v>
          </cell>
          <cell r="O178">
            <v>2083</v>
          </cell>
          <cell r="P178">
            <v>0</v>
          </cell>
          <cell r="Q178">
            <v>162385</v>
          </cell>
          <cell r="R178" t="str">
            <v>$77.76 &amp; $78.07</v>
          </cell>
          <cell r="S178">
            <v>104.56</v>
          </cell>
          <cell r="T178">
            <v>0</v>
          </cell>
          <cell r="U178">
            <v>78.069999999999993</v>
          </cell>
          <cell r="V178">
            <v>104.54</v>
          </cell>
          <cell r="W178">
            <v>-26.470000000000013</v>
          </cell>
          <cell r="X178">
            <v>13382</v>
          </cell>
          <cell r="Y178">
            <v>-354222</v>
          </cell>
          <cell r="Z178">
            <v>-112024</v>
          </cell>
          <cell r="AA178">
            <v>1.3390546945049318</v>
          </cell>
          <cell r="AB178">
            <v>0</v>
          </cell>
          <cell r="AC178">
            <v>0</v>
          </cell>
          <cell r="AD178">
            <v>0</v>
          </cell>
          <cell r="AE178">
            <v>0</v>
          </cell>
          <cell r="AF178">
            <v>0</v>
          </cell>
          <cell r="AG178">
            <v>0</v>
          </cell>
          <cell r="AH178">
            <v>0</v>
          </cell>
          <cell r="AJ178">
            <v>0</v>
          </cell>
        </row>
        <row r="179">
          <cell r="B179">
            <v>596813808</v>
          </cell>
          <cell r="C179" t="str">
            <v>Southwest City Community Clinic</v>
          </cell>
          <cell r="D179">
            <v>40544</v>
          </cell>
          <cell r="E179">
            <v>40908</v>
          </cell>
          <cell r="F179" t="str">
            <v xml:space="preserve">109 North Broadway </v>
          </cell>
          <cell r="G179" t="str">
            <v>PO Box 160</v>
          </cell>
          <cell r="H179" t="str">
            <v>Southwest City</v>
          </cell>
          <cell r="I179" t="str">
            <v>MO</v>
          </cell>
          <cell r="J179">
            <v>64863</v>
          </cell>
          <cell r="K179">
            <v>41886</v>
          </cell>
          <cell r="L179">
            <v>41904</v>
          </cell>
          <cell r="M179">
            <v>74</v>
          </cell>
          <cell r="N179">
            <v>41922</v>
          </cell>
          <cell r="O179">
            <v>1183</v>
          </cell>
          <cell r="P179">
            <v>0</v>
          </cell>
          <cell r="Q179">
            <v>92357</v>
          </cell>
          <cell r="R179">
            <v>78.069999999999993</v>
          </cell>
          <cell r="S179">
            <v>91.61</v>
          </cell>
          <cell r="T179">
            <v>0</v>
          </cell>
          <cell r="U179">
            <v>78.069999999999993</v>
          </cell>
          <cell r="V179">
            <v>91.61</v>
          </cell>
          <cell r="W179">
            <v>-13.540000000000006</v>
          </cell>
          <cell r="X179">
            <v>17431</v>
          </cell>
          <cell r="Y179">
            <v>-236016</v>
          </cell>
          <cell r="Z179">
            <v>-74469</v>
          </cell>
          <cell r="AA179">
            <v>1.1734340976047137</v>
          </cell>
          <cell r="AB179">
            <v>0</v>
          </cell>
          <cell r="AC179">
            <v>0</v>
          </cell>
          <cell r="AD179">
            <v>0</v>
          </cell>
          <cell r="AE179">
            <v>0</v>
          </cell>
          <cell r="AF179">
            <v>0</v>
          </cell>
          <cell r="AG179">
            <v>0</v>
          </cell>
          <cell r="AH179">
            <v>0</v>
          </cell>
          <cell r="AJ179">
            <v>0</v>
          </cell>
        </row>
        <row r="180">
          <cell r="B180">
            <v>593917701</v>
          </cell>
          <cell r="C180" t="str">
            <v>Sparta Health Clinic</v>
          </cell>
          <cell r="D180">
            <v>40391</v>
          </cell>
          <cell r="E180">
            <v>40755</v>
          </cell>
          <cell r="F180" t="str">
            <v xml:space="preserve">515 Hugh Avenue </v>
          </cell>
          <cell r="G180" t="str">
            <v>P.O. Box 449</v>
          </cell>
          <cell r="H180" t="str">
            <v>Sparta</v>
          </cell>
          <cell r="I180" t="str">
            <v>MO</v>
          </cell>
          <cell r="J180">
            <v>65753</v>
          </cell>
          <cell r="K180">
            <v>41336</v>
          </cell>
          <cell r="L180">
            <v>41376</v>
          </cell>
          <cell r="M180">
            <v>3486</v>
          </cell>
          <cell r="N180">
            <v>41379</v>
          </cell>
          <cell r="O180">
            <v>3204</v>
          </cell>
          <cell r="P180">
            <v>0</v>
          </cell>
          <cell r="Q180">
            <v>249683</v>
          </cell>
          <cell r="R180" t="str">
            <v>$77.76 &amp; $78.07</v>
          </cell>
          <cell r="S180">
            <v>79.599999999999994</v>
          </cell>
          <cell r="T180">
            <v>0</v>
          </cell>
          <cell r="U180">
            <v>78.069999999999993</v>
          </cell>
          <cell r="V180">
            <v>79.599999999999994</v>
          </cell>
          <cell r="W180">
            <v>-1.5300000000000011</v>
          </cell>
          <cell r="X180">
            <v>6868</v>
          </cell>
          <cell r="Y180">
            <v>-10508</v>
          </cell>
          <cell r="Z180">
            <v>5578</v>
          </cell>
          <cell r="AA180">
            <v>1.0195977968489818</v>
          </cell>
          <cell r="AB180">
            <v>0</v>
          </cell>
          <cell r="AC180">
            <v>0</v>
          </cell>
          <cell r="AD180">
            <v>0</v>
          </cell>
          <cell r="AE180">
            <v>0</v>
          </cell>
          <cell r="AF180">
            <v>0</v>
          </cell>
          <cell r="AG180">
            <v>0</v>
          </cell>
          <cell r="AH180">
            <v>0</v>
          </cell>
          <cell r="AJ180">
            <v>0</v>
          </cell>
        </row>
        <row r="181">
          <cell r="B181">
            <v>595813908</v>
          </cell>
          <cell r="C181" t="str">
            <v>St Johns Buffalo Medical Center</v>
          </cell>
          <cell r="D181">
            <v>40360</v>
          </cell>
          <cell r="E181">
            <v>40724</v>
          </cell>
          <cell r="F181" t="str">
            <v>118 West Dallas</v>
          </cell>
          <cell r="G181">
            <v>0</v>
          </cell>
          <cell r="H181" t="str">
            <v>Buffalo</v>
          </cell>
          <cell r="I181" t="str">
            <v xml:space="preserve">MO </v>
          </cell>
          <cell r="J181">
            <v>65622</v>
          </cell>
          <cell r="K181">
            <v>41905</v>
          </cell>
          <cell r="L181">
            <v>41989</v>
          </cell>
          <cell r="M181">
            <v>319</v>
          </cell>
          <cell r="N181">
            <v>41997</v>
          </cell>
          <cell r="O181">
            <v>1834</v>
          </cell>
          <cell r="P181">
            <v>92</v>
          </cell>
          <cell r="Q181">
            <v>150079</v>
          </cell>
          <cell r="R181" t="str">
            <v>$77.76 &amp; $78.07</v>
          </cell>
          <cell r="S181">
            <v>104.46</v>
          </cell>
          <cell r="T181">
            <v>0</v>
          </cell>
          <cell r="U181">
            <v>78.069999999999993</v>
          </cell>
          <cell r="V181">
            <v>107.01</v>
          </cell>
          <cell r="W181">
            <v>-28.940000000000012</v>
          </cell>
          <cell r="X181">
            <v>154953</v>
          </cell>
          <cell r="Y181">
            <v>-4484340</v>
          </cell>
          <cell r="Z181">
            <v>-726208</v>
          </cell>
          <cell r="AA181">
            <v>1.3706929678493662</v>
          </cell>
          <cell r="AB181">
            <v>0</v>
          </cell>
          <cell r="AC181">
            <v>0</v>
          </cell>
          <cell r="AD181">
            <v>0</v>
          </cell>
          <cell r="AE181">
            <v>0</v>
          </cell>
          <cell r="AF181">
            <v>0</v>
          </cell>
          <cell r="AG181">
            <v>0</v>
          </cell>
          <cell r="AH181">
            <v>0</v>
          </cell>
          <cell r="AJ181">
            <v>0</v>
          </cell>
        </row>
        <row r="182">
          <cell r="B182">
            <v>595813809</v>
          </cell>
          <cell r="C182" t="str">
            <v>St Johns Summersville Medical Center</v>
          </cell>
          <cell r="D182">
            <v>40360</v>
          </cell>
          <cell r="E182">
            <v>40724</v>
          </cell>
          <cell r="F182" t="str">
            <v>149 Rogers Avenue</v>
          </cell>
          <cell r="G182">
            <v>0</v>
          </cell>
          <cell r="H182" t="str">
            <v>Summersville</v>
          </cell>
          <cell r="I182" t="str">
            <v>MO</v>
          </cell>
          <cell r="J182">
            <v>65571</v>
          </cell>
          <cell r="K182">
            <v>41898</v>
          </cell>
          <cell r="L182">
            <v>41989</v>
          </cell>
          <cell r="M182">
            <v>96</v>
          </cell>
          <cell r="N182">
            <v>41997</v>
          </cell>
          <cell r="O182">
            <v>577</v>
          </cell>
          <cell r="P182">
            <v>0</v>
          </cell>
          <cell r="Q182">
            <v>44963</v>
          </cell>
          <cell r="R182" t="str">
            <v>$77.76 &amp; $78.07</v>
          </cell>
          <cell r="S182">
            <v>96.54</v>
          </cell>
          <cell r="T182">
            <v>0</v>
          </cell>
          <cell r="U182">
            <v>78.069999999999993</v>
          </cell>
          <cell r="V182">
            <v>96.54</v>
          </cell>
          <cell r="W182">
            <v>-18.470000000000013</v>
          </cell>
          <cell r="X182">
            <v>21827</v>
          </cell>
          <cell r="Y182">
            <v>-403145</v>
          </cell>
          <cell r="Z182">
            <v>-19247</v>
          </cell>
          <cell r="AA182">
            <v>1.2365825541180993</v>
          </cell>
          <cell r="AB182">
            <v>0</v>
          </cell>
          <cell r="AC182">
            <v>0</v>
          </cell>
          <cell r="AD182">
            <v>0</v>
          </cell>
          <cell r="AE182">
            <v>0</v>
          </cell>
          <cell r="AF182">
            <v>0</v>
          </cell>
          <cell r="AG182">
            <v>0</v>
          </cell>
          <cell r="AH182">
            <v>0</v>
          </cell>
          <cell r="AJ182">
            <v>0</v>
          </cell>
        </row>
        <row r="183">
          <cell r="B183">
            <v>595979907</v>
          </cell>
          <cell r="C183" t="str">
            <v>St. John's Clinic of Lebanon Agape Family Practice</v>
          </cell>
          <cell r="D183">
            <v>40360</v>
          </cell>
          <cell r="E183">
            <v>40724</v>
          </cell>
          <cell r="F183" t="str">
            <v>331 Hospital Drive, Suite C</v>
          </cell>
          <cell r="G183">
            <v>0</v>
          </cell>
          <cell r="H183" t="str">
            <v>Lebanon</v>
          </cell>
          <cell r="I183" t="str">
            <v>MO</v>
          </cell>
          <cell r="J183">
            <v>65536</v>
          </cell>
          <cell r="K183">
            <v>41905</v>
          </cell>
          <cell r="L183">
            <v>41989</v>
          </cell>
          <cell r="M183">
            <v>1115</v>
          </cell>
          <cell r="N183">
            <v>41997</v>
          </cell>
          <cell r="O183">
            <v>1043</v>
          </cell>
          <cell r="P183">
            <v>1090</v>
          </cell>
          <cell r="Q183">
            <v>166184</v>
          </cell>
          <cell r="R183" t="str">
            <v>$77.76 &amp; $78.07</v>
          </cell>
          <cell r="S183">
            <v>104.46</v>
          </cell>
          <cell r="T183">
            <v>0</v>
          </cell>
          <cell r="U183">
            <v>78.069999999999993</v>
          </cell>
          <cell r="V183">
            <v>107.01</v>
          </cell>
          <cell r="W183">
            <v>-28.940000000000012</v>
          </cell>
          <cell r="X183">
            <v>154953</v>
          </cell>
          <cell r="Y183">
            <v>-4484340</v>
          </cell>
          <cell r="Z183">
            <v>-726208</v>
          </cell>
          <cell r="AA183">
            <v>1.3706929678493662</v>
          </cell>
          <cell r="AB183">
            <v>0</v>
          </cell>
          <cell r="AC183">
            <v>0</v>
          </cell>
          <cell r="AD183">
            <v>0</v>
          </cell>
          <cell r="AE183">
            <v>0</v>
          </cell>
          <cell r="AF183">
            <v>0</v>
          </cell>
          <cell r="AG183">
            <v>0</v>
          </cell>
          <cell r="AH183">
            <v>0</v>
          </cell>
          <cell r="AJ183">
            <v>0</v>
          </cell>
        </row>
        <row r="184">
          <cell r="B184">
            <v>594402604</v>
          </cell>
          <cell r="C184" t="str">
            <v>St. John's Urgent Care  Branson</v>
          </cell>
          <cell r="D184">
            <v>40689</v>
          </cell>
          <cell r="E184">
            <v>40724</v>
          </cell>
          <cell r="F184" t="str">
            <v>1065 State Highway 248  Ste 200</v>
          </cell>
          <cell r="G184">
            <v>0</v>
          </cell>
          <cell r="H184" t="str">
            <v>Branson</v>
          </cell>
          <cell r="I184" t="str">
            <v>MO</v>
          </cell>
          <cell r="J184">
            <v>65616</v>
          </cell>
          <cell r="K184">
            <v>41899</v>
          </cell>
          <cell r="L184">
            <v>41989</v>
          </cell>
          <cell r="M184">
            <v>0</v>
          </cell>
          <cell r="N184" t="str">
            <v>N/A</v>
          </cell>
          <cell r="O184">
            <v>107</v>
          </cell>
          <cell r="P184">
            <v>0</v>
          </cell>
          <cell r="Q184">
            <v>8354</v>
          </cell>
          <cell r="R184">
            <v>78.069999999999993</v>
          </cell>
          <cell r="S184">
            <v>106.65</v>
          </cell>
          <cell r="T184">
            <v>0</v>
          </cell>
          <cell r="U184">
            <v>78.069999999999993</v>
          </cell>
          <cell r="V184">
            <v>106.65</v>
          </cell>
          <cell r="W184">
            <v>-28.580000000000013</v>
          </cell>
          <cell r="X184">
            <v>757</v>
          </cell>
          <cell r="Y184">
            <v>-21635</v>
          </cell>
          <cell r="Z184">
            <v>2119</v>
          </cell>
          <cell r="AA184">
            <v>1.3660817215319587</v>
          </cell>
          <cell r="AB184">
            <v>0</v>
          </cell>
          <cell r="AC184">
            <v>0</v>
          </cell>
          <cell r="AD184">
            <v>0</v>
          </cell>
          <cell r="AE184">
            <v>0</v>
          </cell>
          <cell r="AF184">
            <v>0</v>
          </cell>
          <cell r="AG184">
            <v>0</v>
          </cell>
          <cell r="AH184">
            <v>0</v>
          </cell>
          <cell r="AJ184">
            <v>0</v>
          </cell>
        </row>
        <row r="185">
          <cell r="B185">
            <v>593695505</v>
          </cell>
          <cell r="C185" t="str">
            <v>Steele Family Rural Health Clinic</v>
          </cell>
          <cell r="D185">
            <v>40544</v>
          </cell>
          <cell r="E185">
            <v>40908</v>
          </cell>
          <cell r="F185" t="str">
            <v>216 West Main</v>
          </cell>
          <cell r="G185">
            <v>0</v>
          </cell>
          <cell r="H185" t="str">
            <v>Steele</v>
          </cell>
          <cell r="I185" t="str">
            <v>MO</v>
          </cell>
          <cell r="J185">
            <v>63877</v>
          </cell>
          <cell r="K185">
            <v>42040</v>
          </cell>
          <cell r="L185">
            <v>0</v>
          </cell>
          <cell r="M185">
            <v>8</v>
          </cell>
          <cell r="N185">
            <v>0</v>
          </cell>
          <cell r="O185">
            <v>2583</v>
          </cell>
          <cell r="P185">
            <v>0</v>
          </cell>
          <cell r="Q185">
            <v>201655</v>
          </cell>
          <cell r="R185">
            <v>78.069999999999993</v>
          </cell>
          <cell r="S185">
            <v>106.89</v>
          </cell>
          <cell r="T185">
            <v>0</v>
          </cell>
          <cell r="U185">
            <v>78.069999999999993</v>
          </cell>
          <cell r="V185">
            <v>106.89</v>
          </cell>
          <cell r="W185">
            <v>-28.820000000000007</v>
          </cell>
          <cell r="X185">
            <v>11872</v>
          </cell>
          <cell r="Y185">
            <v>-342151</v>
          </cell>
          <cell r="Z185">
            <v>199279</v>
          </cell>
          <cell r="AA185">
            <v>1.3691558857435635</v>
          </cell>
          <cell r="AB185">
            <v>0</v>
          </cell>
          <cell r="AC185">
            <v>0</v>
          </cell>
          <cell r="AD185">
            <v>0</v>
          </cell>
          <cell r="AE185">
            <v>0</v>
          </cell>
          <cell r="AF185">
            <v>0</v>
          </cell>
          <cell r="AG185">
            <v>1</v>
          </cell>
          <cell r="AH185">
            <v>8</v>
          </cell>
          <cell r="AI185">
            <v>103</v>
          </cell>
          <cell r="AJ185">
            <v>95</v>
          </cell>
        </row>
        <row r="186">
          <cell r="B186">
            <v>598962207</v>
          </cell>
          <cell r="C186" t="str">
            <v>Steven E.Newbold, M.D.</v>
          </cell>
          <cell r="D186">
            <v>40452</v>
          </cell>
          <cell r="E186">
            <v>40816</v>
          </cell>
          <cell r="F186" t="str">
            <v>307 West Benton</v>
          </cell>
          <cell r="G186">
            <v>0</v>
          </cell>
          <cell r="H186" t="str">
            <v>Monett</v>
          </cell>
          <cell r="I186" t="str">
            <v>MO</v>
          </cell>
          <cell r="J186">
            <v>65708</v>
          </cell>
          <cell r="K186">
            <v>41901</v>
          </cell>
          <cell r="L186">
            <v>41926</v>
          </cell>
          <cell r="M186">
            <v>155</v>
          </cell>
          <cell r="N186">
            <v>41936</v>
          </cell>
          <cell r="O186">
            <v>2169</v>
          </cell>
          <cell r="P186">
            <v>0</v>
          </cell>
          <cell r="Q186">
            <v>169137</v>
          </cell>
          <cell r="R186" t="str">
            <v>$77.76 &amp; $78.07</v>
          </cell>
          <cell r="S186">
            <v>107.25</v>
          </cell>
          <cell r="T186">
            <v>0</v>
          </cell>
          <cell r="U186">
            <v>78.069999999999993</v>
          </cell>
          <cell r="V186">
            <v>107.25</v>
          </cell>
          <cell r="W186">
            <v>-29.180000000000007</v>
          </cell>
          <cell r="X186">
            <v>10605</v>
          </cell>
          <cell r="Y186">
            <v>-309454</v>
          </cell>
          <cell r="Z186">
            <v>177744</v>
          </cell>
          <cell r="AA186">
            <v>1.373767132060971</v>
          </cell>
          <cell r="AB186">
            <v>0</v>
          </cell>
          <cell r="AC186">
            <v>0</v>
          </cell>
          <cell r="AD186">
            <v>0</v>
          </cell>
          <cell r="AE186">
            <v>0</v>
          </cell>
          <cell r="AF186">
            <v>0</v>
          </cell>
          <cell r="AJ186">
            <v>0</v>
          </cell>
        </row>
        <row r="187">
          <cell r="B187">
            <v>597932607</v>
          </cell>
          <cell r="C187" t="str">
            <v>SW Mo Family Health Care - Houston</v>
          </cell>
          <cell r="D187">
            <v>40360</v>
          </cell>
          <cell r="E187">
            <v>40724</v>
          </cell>
          <cell r="F187" t="str">
            <v>1422 S Sam Houston Blvd</v>
          </cell>
          <cell r="G187">
            <v>0</v>
          </cell>
          <cell r="H187" t="str">
            <v>Houston</v>
          </cell>
          <cell r="I187" t="str">
            <v>MO</v>
          </cell>
          <cell r="J187">
            <v>65483</v>
          </cell>
          <cell r="K187">
            <v>41901</v>
          </cell>
          <cell r="L187">
            <v>41989</v>
          </cell>
          <cell r="M187">
            <v>3491</v>
          </cell>
          <cell r="N187">
            <v>41997</v>
          </cell>
          <cell r="O187">
            <v>3247</v>
          </cell>
          <cell r="P187">
            <v>26</v>
          </cell>
          <cell r="Q187">
            <v>255026</v>
          </cell>
          <cell r="R187" t="str">
            <v>$77.76 &amp; $78.07</v>
          </cell>
          <cell r="S187">
            <v>117</v>
          </cell>
          <cell r="T187">
            <v>0</v>
          </cell>
          <cell r="U187">
            <v>78.069999999999993</v>
          </cell>
          <cell r="V187">
            <v>117</v>
          </cell>
          <cell r="W187">
            <v>-38.930000000000007</v>
          </cell>
          <cell r="X187">
            <v>18844</v>
          </cell>
          <cell r="Y187">
            <v>-733597</v>
          </cell>
          <cell r="Z187">
            <v>-10737</v>
          </cell>
          <cell r="AA187">
            <v>1.498655053157423</v>
          </cell>
          <cell r="AB187">
            <v>0</v>
          </cell>
          <cell r="AC187">
            <v>0</v>
          </cell>
          <cell r="AD187">
            <v>0</v>
          </cell>
          <cell r="AE187">
            <v>0</v>
          </cell>
          <cell r="AF187">
            <v>0</v>
          </cell>
          <cell r="AJ187">
            <v>0</v>
          </cell>
        </row>
        <row r="188">
          <cell r="B188">
            <v>593909203</v>
          </cell>
          <cell r="C188" t="str">
            <v>Tammy Hart, MD, PC</v>
          </cell>
          <cell r="D188">
            <v>40544</v>
          </cell>
          <cell r="E188">
            <v>40633</v>
          </cell>
          <cell r="F188" t="str">
            <v>400 North Fullerton</v>
          </cell>
          <cell r="G188">
            <v>0</v>
          </cell>
          <cell r="H188" t="str">
            <v>Princeton</v>
          </cell>
          <cell r="I188" t="str">
            <v>MO</v>
          </cell>
          <cell r="J188">
            <v>64673</v>
          </cell>
          <cell r="K188">
            <v>41850</v>
          </cell>
          <cell r="L188">
            <v>41862</v>
          </cell>
          <cell r="M188">
            <v>2289</v>
          </cell>
          <cell r="N188">
            <v>41873</v>
          </cell>
          <cell r="O188">
            <v>155</v>
          </cell>
          <cell r="P188">
            <v>0</v>
          </cell>
          <cell r="Q188">
            <v>12101</v>
          </cell>
          <cell r="R188">
            <v>78.069999999999993</v>
          </cell>
          <cell r="S188">
            <v>84.65</v>
          </cell>
          <cell r="T188">
            <v>0</v>
          </cell>
          <cell r="U188">
            <v>78.069999999999993</v>
          </cell>
          <cell r="V188">
            <v>84.65</v>
          </cell>
          <cell r="W188">
            <v>-6.5800000000000125</v>
          </cell>
          <cell r="X188">
            <v>1559</v>
          </cell>
          <cell r="Y188">
            <v>-10258</v>
          </cell>
          <cell r="Z188">
            <v>-6126</v>
          </cell>
          <cell r="AA188">
            <v>1.0842833354681698</v>
          </cell>
          <cell r="AB188">
            <v>0</v>
          </cell>
          <cell r="AC188">
            <v>0</v>
          </cell>
          <cell r="AD188">
            <v>0</v>
          </cell>
          <cell r="AE188">
            <v>0</v>
          </cell>
          <cell r="AF188">
            <v>0</v>
          </cell>
          <cell r="AJ188">
            <v>0</v>
          </cell>
        </row>
        <row r="189">
          <cell r="B189">
            <v>598021202</v>
          </cell>
          <cell r="C189" t="str">
            <v>Terry E. Hall, MD., RHC</v>
          </cell>
          <cell r="D189">
            <v>40544</v>
          </cell>
          <cell r="E189">
            <v>40908</v>
          </cell>
          <cell r="F189" t="str">
            <v xml:space="preserve">2703 Miller St </v>
          </cell>
          <cell r="G189" t="str">
            <v>PO Box 233</v>
          </cell>
          <cell r="H189" t="str">
            <v>Bethany</v>
          </cell>
          <cell r="I189" t="str">
            <v>MO</v>
          </cell>
          <cell r="J189">
            <v>64424</v>
          </cell>
          <cell r="K189">
            <v>41866</v>
          </cell>
          <cell r="L189">
            <v>41886</v>
          </cell>
          <cell r="M189">
            <v>2960</v>
          </cell>
          <cell r="N189">
            <v>41908</v>
          </cell>
          <cell r="O189">
            <v>2407</v>
          </cell>
          <cell r="P189">
            <v>0</v>
          </cell>
          <cell r="Q189">
            <v>187914</v>
          </cell>
          <cell r="R189">
            <v>78.069999999999993</v>
          </cell>
          <cell r="S189">
            <v>81.63</v>
          </cell>
          <cell r="T189">
            <v>0</v>
          </cell>
          <cell r="U189">
            <v>78.069999999999993</v>
          </cell>
          <cell r="V189">
            <v>81.63</v>
          </cell>
          <cell r="W189">
            <v>-3.5600000000000023</v>
          </cell>
          <cell r="X189">
            <v>14607</v>
          </cell>
          <cell r="Y189">
            <v>-52001</v>
          </cell>
          <cell r="Z189">
            <v>-34306</v>
          </cell>
          <cell r="AA189">
            <v>1.0456001024721404</v>
          </cell>
          <cell r="AB189">
            <v>0</v>
          </cell>
          <cell r="AC189">
            <v>0</v>
          </cell>
          <cell r="AD189">
            <v>0</v>
          </cell>
          <cell r="AE189">
            <v>0</v>
          </cell>
          <cell r="AF189">
            <v>0</v>
          </cell>
          <cell r="AJ189">
            <v>0</v>
          </cell>
        </row>
        <row r="190">
          <cell r="B190">
            <v>596126300</v>
          </cell>
          <cell r="C190" t="str">
            <v>Tinsley Medical Clinic</v>
          </cell>
          <cell r="D190">
            <v>40544</v>
          </cell>
          <cell r="E190">
            <v>40908</v>
          </cell>
          <cell r="F190" t="str">
            <v>2400 Lucy Lee Parkway  Suite A</v>
          </cell>
          <cell r="G190">
            <v>0</v>
          </cell>
          <cell r="H190" t="str">
            <v>Poplar Bluff</v>
          </cell>
          <cell r="I190" t="str">
            <v>MO</v>
          </cell>
          <cell r="J190">
            <v>63901</v>
          </cell>
          <cell r="K190">
            <v>42039</v>
          </cell>
          <cell r="L190">
            <v>42048</v>
          </cell>
          <cell r="M190">
            <v>0</v>
          </cell>
          <cell r="N190">
            <v>42048</v>
          </cell>
          <cell r="O190">
            <v>873</v>
          </cell>
          <cell r="P190">
            <v>0</v>
          </cell>
          <cell r="Q190">
            <v>67082</v>
          </cell>
          <cell r="R190">
            <v>76.84</v>
          </cell>
          <cell r="S190">
            <v>84.71</v>
          </cell>
          <cell r="T190">
            <v>0</v>
          </cell>
          <cell r="U190">
            <v>78.069999999999993</v>
          </cell>
          <cell r="V190">
            <v>84.71</v>
          </cell>
          <cell r="W190">
            <v>-6.6400000000000006</v>
          </cell>
          <cell r="X190">
            <v>7432</v>
          </cell>
          <cell r="Y190">
            <v>-49348</v>
          </cell>
          <cell r="Z190">
            <v>-31807</v>
          </cell>
          <cell r="AA190">
            <v>1.0850518765210708</v>
          </cell>
          <cell r="AB190" t="str">
            <v>X</v>
          </cell>
          <cell r="AC190">
            <v>1</v>
          </cell>
          <cell r="AD190">
            <v>0</v>
          </cell>
          <cell r="AE190">
            <v>1074</v>
          </cell>
          <cell r="AF190">
            <v>1074</v>
          </cell>
          <cell r="AG190">
            <v>0</v>
          </cell>
          <cell r="AH190">
            <v>0</v>
          </cell>
          <cell r="AI190">
            <v>0</v>
          </cell>
          <cell r="AJ190">
            <v>0</v>
          </cell>
        </row>
        <row r="191">
          <cell r="B191">
            <v>598649408</v>
          </cell>
          <cell r="C191" t="str">
            <v>Valley Medical Clinic</v>
          </cell>
          <cell r="D191">
            <v>40544</v>
          </cell>
          <cell r="E191">
            <v>40908</v>
          </cell>
          <cell r="F191" t="str">
            <v>308 South Harris</v>
          </cell>
          <cell r="G191">
            <v>0</v>
          </cell>
          <cell r="H191" t="str">
            <v>Willow Springs</v>
          </cell>
          <cell r="I191" t="str">
            <v>MO</v>
          </cell>
          <cell r="J191">
            <v>65793</v>
          </cell>
          <cell r="K191">
            <v>42027</v>
          </cell>
          <cell r="L191">
            <v>42038</v>
          </cell>
          <cell r="M191">
            <v>1082</v>
          </cell>
          <cell r="N191">
            <v>42044</v>
          </cell>
          <cell r="O191">
            <v>1110</v>
          </cell>
          <cell r="P191">
            <v>0</v>
          </cell>
          <cell r="Q191">
            <v>86658</v>
          </cell>
          <cell r="R191">
            <v>78.069999999999993</v>
          </cell>
          <cell r="S191">
            <v>78.97</v>
          </cell>
          <cell r="T191">
            <v>0</v>
          </cell>
          <cell r="U191">
            <v>78.069999999999993</v>
          </cell>
          <cell r="V191">
            <v>78.97</v>
          </cell>
          <cell r="W191">
            <v>-0.90000000000000568</v>
          </cell>
          <cell r="X191">
            <v>3777</v>
          </cell>
          <cell r="Y191">
            <v>-3399</v>
          </cell>
          <cell r="Z191">
            <v>-3166</v>
          </cell>
          <cell r="AA191">
            <v>1.0115281157935188</v>
          </cell>
          <cell r="AB191">
            <v>0</v>
          </cell>
          <cell r="AC191">
            <v>1</v>
          </cell>
          <cell r="AD191">
            <v>1082</v>
          </cell>
          <cell r="AE191">
            <v>2131</v>
          </cell>
          <cell r="AF191">
            <v>1049</v>
          </cell>
          <cell r="AJ191">
            <v>0</v>
          </cell>
        </row>
        <row r="192">
          <cell r="B192">
            <v>596851105</v>
          </cell>
          <cell r="C192" t="str">
            <v>Warrensburg Rural Health Clinic</v>
          </cell>
          <cell r="D192">
            <v>40544</v>
          </cell>
          <cell r="E192">
            <v>40908</v>
          </cell>
          <cell r="F192" t="str">
            <v>513 Burkarth Road</v>
          </cell>
          <cell r="G192">
            <v>0</v>
          </cell>
          <cell r="H192" t="str">
            <v>Warrensburg</v>
          </cell>
          <cell r="I192" t="str">
            <v>MO</v>
          </cell>
          <cell r="J192">
            <v>64093</v>
          </cell>
          <cell r="K192">
            <v>41848</v>
          </cell>
          <cell r="L192">
            <v>41880</v>
          </cell>
          <cell r="M192">
            <v>7</v>
          </cell>
          <cell r="N192">
            <v>41887</v>
          </cell>
          <cell r="O192">
            <v>1183</v>
          </cell>
          <cell r="P192">
            <v>4592</v>
          </cell>
          <cell r="Q192">
            <v>450854</v>
          </cell>
          <cell r="R192">
            <v>78.069999999999993</v>
          </cell>
          <cell r="S192">
            <v>87.71</v>
          </cell>
          <cell r="T192">
            <v>0</v>
          </cell>
          <cell r="U192">
            <v>78.069999999999993</v>
          </cell>
          <cell r="V192">
            <v>87.71</v>
          </cell>
          <cell r="W192">
            <v>-9.64</v>
          </cell>
          <cell r="X192">
            <v>17004</v>
          </cell>
          <cell r="Y192">
            <v>-163919</v>
          </cell>
          <cell r="Z192">
            <v>-57125</v>
          </cell>
          <cell r="AA192">
            <v>1.1234789291661329</v>
          </cell>
          <cell r="AB192">
            <v>0</v>
          </cell>
          <cell r="AC192">
            <v>0</v>
          </cell>
          <cell r="AD192">
            <v>0</v>
          </cell>
          <cell r="AE192">
            <v>0</v>
          </cell>
          <cell r="AF192">
            <v>0</v>
          </cell>
          <cell r="AJ192">
            <v>0</v>
          </cell>
        </row>
        <row r="193">
          <cell r="B193">
            <v>595929902</v>
          </cell>
          <cell r="C193" t="str">
            <v>Wayne Medical Center</v>
          </cell>
          <cell r="D193">
            <v>40544</v>
          </cell>
          <cell r="E193">
            <v>40908</v>
          </cell>
          <cell r="F193" t="str">
            <v>Route 4 Box 4515</v>
          </cell>
          <cell r="G193">
            <v>0</v>
          </cell>
          <cell r="H193" t="str">
            <v>Piedmont</v>
          </cell>
          <cell r="I193" t="str">
            <v>MO</v>
          </cell>
          <cell r="J193">
            <v>63902</v>
          </cell>
          <cell r="K193">
            <v>41939</v>
          </cell>
          <cell r="L193">
            <v>41950</v>
          </cell>
          <cell r="M193">
            <v>63</v>
          </cell>
          <cell r="N193">
            <v>41964</v>
          </cell>
          <cell r="O193">
            <v>6587</v>
          </cell>
          <cell r="P193">
            <v>0</v>
          </cell>
          <cell r="Q193">
            <v>514247</v>
          </cell>
          <cell r="R193">
            <v>78.069999999999993</v>
          </cell>
          <cell r="S193">
            <v>82.56</v>
          </cell>
          <cell r="T193">
            <v>0</v>
          </cell>
          <cell r="U193">
            <v>78.069999999999993</v>
          </cell>
          <cell r="V193">
            <v>82.56</v>
          </cell>
          <cell r="W193">
            <v>-4.4900000000000091</v>
          </cell>
          <cell r="X193">
            <v>24047</v>
          </cell>
          <cell r="Y193">
            <v>-107971</v>
          </cell>
          <cell r="Z193">
            <v>204377</v>
          </cell>
          <cell r="AA193">
            <v>1.0575124887921097</v>
          </cell>
          <cell r="AB193">
            <v>0</v>
          </cell>
          <cell r="AC193">
            <v>0</v>
          </cell>
          <cell r="AD193">
            <v>0</v>
          </cell>
          <cell r="AE193">
            <v>0</v>
          </cell>
          <cell r="AF193">
            <v>0</v>
          </cell>
          <cell r="AJ193">
            <v>0</v>
          </cell>
        </row>
        <row r="194">
          <cell r="B194">
            <v>599460508</v>
          </cell>
          <cell r="C194" t="str">
            <v>Wellpointe Family Medical</v>
          </cell>
          <cell r="D194">
            <v>40544</v>
          </cell>
          <cell r="E194">
            <v>40908</v>
          </cell>
          <cell r="F194" t="str">
            <v>543 West Hubble Drive</v>
          </cell>
          <cell r="G194" t="str">
            <v>PO Box 498</v>
          </cell>
          <cell r="H194" t="str">
            <v>Marshfield</v>
          </cell>
          <cell r="I194" t="str">
            <v>MO</v>
          </cell>
          <cell r="J194">
            <v>65706</v>
          </cell>
          <cell r="K194">
            <v>41473</v>
          </cell>
          <cell r="L194">
            <v>41508</v>
          </cell>
          <cell r="M194">
            <v>660</v>
          </cell>
          <cell r="N194">
            <v>41516</v>
          </cell>
          <cell r="O194">
            <v>3409</v>
          </cell>
          <cell r="P194">
            <v>43</v>
          </cell>
          <cell r="Q194">
            <v>269498</v>
          </cell>
          <cell r="R194">
            <v>78.069999999999993</v>
          </cell>
          <cell r="S194">
            <v>83.25</v>
          </cell>
          <cell r="T194">
            <v>0</v>
          </cell>
          <cell r="U194">
            <v>78.069999999999993</v>
          </cell>
          <cell r="V194">
            <v>83.25</v>
          </cell>
          <cell r="W194">
            <v>-5.1800000000000068</v>
          </cell>
          <cell r="X194">
            <v>5097</v>
          </cell>
          <cell r="Y194">
            <v>-26402</v>
          </cell>
          <cell r="Z194">
            <v>73849</v>
          </cell>
          <cell r="AA194">
            <v>1.066350710900474</v>
          </cell>
          <cell r="AB194">
            <v>0</v>
          </cell>
          <cell r="AC194">
            <v>0</v>
          </cell>
          <cell r="AD194">
            <v>0</v>
          </cell>
          <cell r="AE194">
            <v>0</v>
          </cell>
          <cell r="AF194">
            <v>0</v>
          </cell>
          <cell r="AJ194">
            <v>0</v>
          </cell>
        </row>
        <row r="195">
          <cell r="B195">
            <v>599305901</v>
          </cell>
          <cell r="C195" t="str">
            <v>Wilbers Family Care Clinic</v>
          </cell>
          <cell r="D195">
            <v>40544</v>
          </cell>
          <cell r="E195">
            <v>40908</v>
          </cell>
          <cell r="F195" t="str">
            <v>111 East First St</v>
          </cell>
          <cell r="G195">
            <v>0</v>
          </cell>
          <cell r="H195" t="str">
            <v>Montgomery City</v>
          </cell>
          <cell r="I195" t="str">
            <v>MO</v>
          </cell>
          <cell r="J195">
            <v>63361</v>
          </cell>
          <cell r="K195">
            <v>42027</v>
          </cell>
          <cell r="L195">
            <v>42039</v>
          </cell>
          <cell r="M195">
            <v>44</v>
          </cell>
          <cell r="N195">
            <v>42044</v>
          </cell>
          <cell r="O195">
            <v>269</v>
          </cell>
          <cell r="P195">
            <v>744</v>
          </cell>
          <cell r="Q195">
            <v>79085</v>
          </cell>
          <cell r="R195">
            <v>78.069999999999993</v>
          </cell>
          <cell r="S195">
            <v>91.09</v>
          </cell>
          <cell r="T195">
            <v>0</v>
          </cell>
          <cell r="U195">
            <v>78.069999999999993</v>
          </cell>
          <cell r="V195">
            <v>91.09</v>
          </cell>
          <cell r="W195">
            <v>-13.02000000000001</v>
          </cell>
          <cell r="X195">
            <v>4161</v>
          </cell>
          <cell r="Y195">
            <v>-54176</v>
          </cell>
          <cell r="Z195">
            <v>-55419</v>
          </cell>
          <cell r="AA195">
            <v>1.1667734084795698</v>
          </cell>
          <cell r="AB195">
            <v>0</v>
          </cell>
          <cell r="AC195">
            <v>0</v>
          </cell>
          <cell r="AD195">
            <v>0</v>
          </cell>
          <cell r="AE195">
            <v>0</v>
          </cell>
          <cell r="AF195">
            <v>0</v>
          </cell>
          <cell r="AJ195">
            <v>0</v>
          </cell>
        </row>
        <row r="196">
          <cell r="B196">
            <v>598710705</v>
          </cell>
          <cell r="C196" t="str">
            <v>Woods Medical Clinic</v>
          </cell>
          <cell r="D196">
            <v>40544</v>
          </cell>
          <cell r="E196">
            <v>40908</v>
          </cell>
          <cell r="F196" t="str">
            <v>250 South Hickman</v>
          </cell>
          <cell r="G196">
            <v>0</v>
          </cell>
          <cell r="H196" t="str">
            <v>Puxico</v>
          </cell>
          <cell r="I196" t="str">
            <v>MO</v>
          </cell>
          <cell r="J196">
            <v>63960</v>
          </cell>
          <cell r="K196">
            <v>42027</v>
          </cell>
          <cell r="L196">
            <v>42048</v>
          </cell>
          <cell r="M196">
            <v>1329</v>
          </cell>
          <cell r="N196">
            <v>42048</v>
          </cell>
          <cell r="O196">
            <v>1080</v>
          </cell>
          <cell r="P196">
            <v>0</v>
          </cell>
          <cell r="Q196">
            <v>84316</v>
          </cell>
          <cell r="R196">
            <v>78.069999999999993</v>
          </cell>
          <cell r="S196">
            <v>99.91</v>
          </cell>
          <cell r="T196">
            <v>0</v>
          </cell>
          <cell r="U196">
            <v>78.069999999999993</v>
          </cell>
          <cell r="V196">
            <v>99.91</v>
          </cell>
          <cell r="W196">
            <v>-21.840000000000003</v>
          </cell>
          <cell r="X196">
            <v>6817</v>
          </cell>
          <cell r="Y196">
            <v>-148883</v>
          </cell>
          <cell r="Z196">
            <v>0</v>
          </cell>
          <cell r="AA196">
            <v>1.2797489432560523</v>
          </cell>
          <cell r="AB196">
            <v>0</v>
          </cell>
          <cell r="AC196">
            <v>0</v>
          </cell>
          <cell r="AD196">
            <v>0</v>
          </cell>
          <cell r="AE196">
            <v>0</v>
          </cell>
          <cell r="AF196">
            <v>0</v>
          </cell>
          <cell r="AJ196">
            <v>0</v>
          </cell>
        </row>
        <row r="197">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J197">
            <v>0</v>
          </cell>
        </row>
        <row r="198">
          <cell r="B198">
            <v>0</v>
          </cell>
          <cell r="C198" t="str">
            <v>Total Missouri clinics</v>
          </cell>
          <cell r="D198">
            <v>0</v>
          </cell>
          <cell r="E198">
            <v>0</v>
          </cell>
          <cell r="F198">
            <v>0</v>
          </cell>
          <cell r="G198">
            <v>0</v>
          </cell>
          <cell r="H198">
            <v>0</v>
          </cell>
          <cell r="I198">
            <v>0</v>
          </cell>
          <cell r="J198">
            <v>0</v>
          </cell>
          <cell r="K198">
            <v>173</v>
          </cell>
          <cell r="L198">
            <v>153</v>
          </cell>
          <cell r="M198">
            <v>500284</v>
          </cell>
          <cell r="N198">
            <v>152</v>
          </cell>
          <cell r="O198">
            <v>397005</v>
          </cell>
          <cell r="P198">
            <v>118097</v>
          </cell>
          <cell r="Q198">
            <v>40774931</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J198">
            <v>0</v>
          </cell>
        </row>
        <row r="199">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J199">
            <v>0</v>
          </cell>
        </row>
        <row r="200">
          <cell r="B200">
            <v>599195005</v>
          </cell>
          <cell r="C200" t="str">
            <v>Barry Rural Health Clinic</v>
          </cell>
          <cell r="D200">
            <v>40544</v>
          </cell>
          <cell r="E200">
            <v>40908</v>
          </cell>
          <cell r="F200" t="str">
            <v>868 Mortimer Street</v>
          </cell>
          <cell r="G200">
            <v>0</v>
          </cell>
          <cell r="H200" t="str">
            <v>Barry</v>
          </cell>
          <cell r="I200" t="str">
            <v>IL</v>
          </cell>
          <cell r="J200">
            <v>62312</v>
          </cell>
          <cell r="K200">
            <v>41418</v>
          </cell>
          <cell r="L200">
            <v>41428</v>
          </cell>
          <cell r="M200">
            <v>1</v>
          </cell>
          <cell r="N200" t="str">
            <v>N/A</v>
          </cell>
          <cell r="O200">
            <v>22</v>
          </cell>
          <cell r="P200">
            <v>0</v>
          </cell>
          <cell r="Q200">
            <v>1718</v>
          </cell>
          <cell r="R200">
            <v>78.069999999999993</v>
          </cell>
          <cell r="S200">
            <v>114.58</v>
          </cell>
          <cell r="T200">
            <v>0</v>
          </cell>
          <cell r="U200">
            <v>78.069999999999993</v>
          </cell>
          <cell r="V200">
            <v>114.58</v>
          </cell>
          <cell r="W200">
            <v>-36.510000000000005</v>
          </cell>
          <cell r="X200" t="str">
            <v>CONSOL.</v>
          </cell>
          <cell r="Y200" t="str">
            <v>CONSOL.</v>
          </cell>
          <cell r="Z200" t="str">
            <v>CONSOL.</v>
          </cell>
          <cell r="AA200">
            <v>1.4676572306904061</v>
          </cell>
          <cell r="AB200">
            <v>0</v>
          </cell>
          <cell r="AC200">
            <v>0</v>
          </cell>
          <cell r="AD200">
            <v>0</v>
          </cell>
          <cell r="AE200">
            <v>0</v>
          </cell>
          <cell r="AF200">
            <v>0</v>
          </cell>
          <cell r="AJ200">
            <v>0</v>
          </cell>
        </row>
        <row r="201">
          <cell r="B201">
            <v>596093104</v>
          </cell>
          <cell r="C201" t="str">
            <v>Burden Medical Clinic</v>
          </cell>
          <cell r="D201">
            <v>40544</v>
          </cell>
          <cell r="E201">
            <v>40908</v>
          </cell>
          <cell r="F201" t="str">
            <v>445 East 10th Street</v>
          </cell>
          <cell r="G201">
            <v>0</v>
          </cell>
          <cell r="H201" t="str">
            <v>Baxter Springs</v>
          </cell>
          <cell r="I201" t="str">
            <v>KS</v>
          </cell>
          <cell r="J201">
            <v>66713</v>
          </cell>
          <cell r="K201" t="str">
            <v>N/A</v>
          </cell>
          <cell r="L201">
            <v>42123</v>
          </cell>
          <cell r="M201">
            <v>0</v>
          </cell>
          <cell r="N201" t="str">
            <v>N/A</v>
          </cell>
          <cell r="O201">
            <v>2304</v>
          </cell>
          <cell r="P201">
            <v>0</v>
          </cell>
          <cell r="Q201">
            <v>179873</v>
          </cell>
          <cell r="R201">
            <v>78.069999999999993</v>
          </cell>
          <cell r="S201">
            <v>91.17</v>
          </cell>
          <cell r="T201">
            <v>0</v>
          </cell>
          <cell r="U201">
            <v>78.069999999999993</v>
          </cell>
          <cell r="V201">
            <v>91.17</v>
          </cell>
          <cell r="W201">
            <v>-13.100000000000009</v>
          </cell>
          <cell r="X201">
            <v>10302</v>
          </cell>
          <cell r="Y201">
            <v>-134956</v>
          </cell>
          <cell r="Z201">
            <v>373939</v>
          </cell>
          <cell r="AA201">
            <v>1.1677981298834381</v>
          </cell>
          <cell r="AB201">
            <v>0</v>
          </cell>
          <cell r="AC201">
            <v>0</v>
          </cell>
          <cell r="AD201">
            <v>0</v>
          </cell>
          <cell r="AE201">
            <v>0</v>
          </cell>
          <cell r="AF201">
            <v>0</v>
          </cell>
          <cell r="AJ201">
            <v>0</v>
          </cell>
        </row>
        <row r="202">
          <cell r="B202">
            <v>593647407</v>
          </cell>
          <cell r="C202" t="str">
            <v>Decatur Medi Clinic</v>
          </cell>
          <cell r="D202">
            <v>40544</v>
          </cell>
          <cell r="E202">
            <v>40908</v>
          </cell>
          <cell r="F202" t="str">
            <v xml:space="preserve">346 North Main </v>
          </cell>
          <cell r="G202" t="str">
            <v>PO Box 735</v>
          </cell>
          <cell r="H202" t="str">
            <v>Decatur</v>
          </cell>
          <cell r="I202" t="str">
            <v>AR</v>
          </cell>
          <cell r="J202">
            <v>72722</v>
          </cell>
          <cell r="K202">
            <v>42024</v>
          </cell>
          <cell r="L202">
            <v>42058</v>
          </cell>
          <cell r="M202">
            <v>-23</v>
          </cell>
          <cell r="N202">
            <v>42058</v>
          </cell>
          <cell r="O202">
            <v>35</v>
          </cell>
          <cell r="P202">
            <v>0</v>
          </cell>
          <cell r="Q202">
            <v>2732</v>
          </cell>
          <cell r="R202">
            <v>78.069999999999993</v>
          </cell>
          <cell r="S202">
            <v>78.540000000000006</v>
          </cell>
          <cell r="T202">
            <v>0</v>
          </cell>
          <cell r="U202">
            <v>78.069999999999993</v>
          </cell>
          <cell r="V202">
            <v>78.540000000000006</v>
          </cell>
          <cell r="W202">
            <v>-0.47000000000001307</v>
          </cell>
          <cell r="X202" t="e">
            <v>#REF!</v>
          </cell>
          <cell r="Y202" t="e">
            <v>#REF!</v>
          </cell>
          <cell r="Z202">
            <v>0</v>
          </cell>
          <cell r="AA202">
            <v>1.0060202382477266</v>
          </cell>
          <cell r="AB202">
            <v>0</v>
          </cell>
          <cell r="AC202">
            <v>0</v>
          </cell>
          <cell r="AD202">
            <v>0</v>
          </cell>
          <cell r="AE202">
            <v>0</v>
          </cell>
          <cell r="AF202">
            <v>0</v>
          </cell>
          <cell r="AJ202">
            <v>0</v>
          </cell>
        </row>
        <row r="203">
          <cell r="B203">
            <v>597562107</v>
          </cell>
          <cell r="C203" t="str">
            <v>Family Health Care, LLC</v>
          </cell>
          <cell r="D203">
            <v>40544</v>
          </cell>
          <cell r="E203">
            <v>40908</v>
          </cell>
          <cell r="F203" t="str">
            <v>350 South Main Street, Suite 4</v>
          </cell>
          <cell r="G203">
            <v>0</v>
          </cell>
          <cell r="H203" t="str">
            <v>Mammoth Spring</v>
          </cell>
          <cell r="I203" t="str">
            <v>AR</v>
          </cell>
          <cell r="J203">
            <v>72554</v>
          </cell>
          <cell r="K203">
            <v>41851</v>
          </cell>
          <cell r="L203">
            <v>41859</v>
          </cell>
          <cell r="M203">
            <v>3087</v>
          </cell>
          <cell r="N203">
            <v>41873</v>
          </cell>
          <cell r="O203">
            <v>816</v>
          </cell>
          <cell r="P203">
            <v>0</v>
          </cell>
          <cell r="Q203">
            <v>63708</v>
          </cell>
          <cell r="R203">
            <v>78.069999999999993</v>
          </cell>
          <cell r="S203">
            <v>81.099999999999994</v>
          </cell>
          <cell r="T203">
            <v>0</v>
          </cell>
          <cell r="U203">
            <v>78.069999999999993</v>
          </cell>
          <cell r="V203">
            <v>81.099999999999994</v>
          </cell>
          <cell r="W203">
            <v>-3.0300000000000011</v>
          </cell>
          <cell r="X203">
            <v>7726</v>
          </cell>
          <cell r="Y203">
            <v>-23410</v>
          </cell>
          <cell r="Z203">
            <v>180488</v>
          </cell>
          <cell r="AA203">
            <v>1.0388113231715128</v>
          </cell>
          <cell r="AB203">
            <v>0</v>
          </cell>
          <cell r="AC203">
            <v>0</v>
          </cell>
          <cell r="AD203">
            <v>0</v>
          </cell>
          <cell r="AE203">
            <v>0</v>
          </cell>
          <cell r="AF203">
            <v>0</v>
          </cell>
          <cell r="AJ203">
            <v>0</v>
          </cell>
        </row>
        <row r="204">
          <cell r="B204">
            <v>596367607</v>
          </cell>
          <cell r="C204" t="str">
            <v>Mercy Clinic Joplin, LLC-Columbus</v>
          </cell>
          <cell r="D204">
            <v>40483</v>
          </cell>
          <cell r="E204">
            <v>40724</v>
          </cell>
          <cell r="F204" t="str">
            <v>101 W. Sycamore Street</v>
          </cell>
          <cell r="G204">
            <v>0</v>
          </cell>
          <cell r="H204" t="str">
            <v>Columbus</v>
          </cell>
          <cell r="I204" t="str">
            <v>KS</v>
          </cell>
          <cell r="J204">
            <v>66725</v>
          </cell>
          <cell r="K204">
            <v>42055</v>
          </cell>
          <cell r="L204">
            <v>42059</v>
          </cell>
          <cell r="M204">
            <v>31</v>
          </cell>
          <cell r="N204">
            <v>42174</v>
          </cell>
          <cell r="O204">
            <v>27</v>
          </cell>
          <cell r="P204">
            <v>0</v>
          </cell>
          <cell r="Q204">
            <v>2105</v>
          </cell>
          <cell r="R204" t="str">
            <v>$77.76 &amp; $78.07</v>
          </cell>
          <cell r="S204">
            <v>102.52</v>
          </cell>
          <cell r="T204">
            <v>0</v>
          </cell>
          <cell r="U204">
            <v>78.069999999999993</v>
          </cell>
          <cell r="V204">
            <v>102.52</v>
          </cell>
          <cell r="W204">
            <v>-24.450000000000003</v>
          </cell>
          <cell r="X204">
            <v>13713</v>
          </cell>
          <cell r="Y204">
            <v>-335283</v>
          </cell>
          <cell r="Z204">
            <v>113048</v>
          </cell>
          <cell r="AA204">
            <v>1.3131804790572563</v>
          </cell>
          <cell r="AB204">
            <v>0</v>
          </cell>
          <cell r="AC204">
            <v>0</v>
          </cell>
          <cell r="AD204">
            <v>0</v>
          </cell>
          <cell r="AE204">
            <v>0</v>
          </cell>
          <cell r="AF204">
            <v>0</v>
          </cell>
          <cell r="AJ204">
            <v>0</v>
          </cell>
        </row>
        <row r="205">
          <cell r="B205">
            <v>594326209</v>
          </cell>
          <cell r="C205" t="str">
            <v>Mercy Clinic Joplin, LLC-Oswego</v>
          </cell>
          <cell r="D205">
            <v>40483</v>
          </cell>
          <cell r="E205">
            <v>40724</v>
          </cell>
          <cell r="F205" t="str">
            <v>805 Barker Drive</v>
          </cell>
          <cell r="G205">
            <v>0</v>
          </cell>
          <cell r="H205" t="str">
            <v>Oswego</v>
          </cell>
          <cell r="I205" t="str">
            <v>KS</v>
          </cell>
          <cell r="J205">
            <v>67356</v>
          </cell>
          <cell r="K205">
            <v>42055</v>
          </cell>
          <cell r="L205">
            <v>42059</v>
          </cell>
          <cell r="M205">
            <v>1</v>
          </cell>
          <cell r="N205">
            <v>42174</v>
          </cell>
          <cell r="O205">
            <v>4</v>
          </cell>
          <cell r="P205">
            <v>0</v>
          </cell>
          <cell r="Q205">
            <v>312</v>
          </cell>
          <cell r="R205" t="str">
            <v>$77.76 &amp; $78.07</v>
          </cell>
          <cell r="S205">
            <v>102.52</v>
          </cell>
          <cell r="T205">
            <v>0</v>
          </cell>
          <cell r="U205">
            <v>78.069999999999993</v>
          </cell>
          <cell r="V205">
            <v>102.52</v>
          </cell>
          <cell r="W205">
            <v>-24.450000000000003</v>
          </cell>
          <cell r="X205">
            <v>13713</v>
          </cell>
          <cell r="Y205">
            <v>-335283</v>
          </cell>
          <cell r="Z205">
            <v>113048</v>
          </cell>
          <cell r="AA205">
            <v>1.3131804790572563</v>
          </cell>
          <cell r="AB205">
            <v>0</v>
          </cell>
          <cell r="AC205">
            <v>0</v>
          </cell>
          <cell r="AD205">
            <v>0</v>
          </cell>
          <cell r="AE205">
            <v>0</v>
          </cell>
          <cell r="AF205">
            <v>0</v>
          </cell>
          <cell r="AJ205">
            <v>0</v>
          </cell>
        </row>
        <row r="206">
          <cell r="B206">
            <v>597632207</v>
          </cell>
          <cell r="C206" t="str">
            <v>Paragould Doctors Clinic RHC</v>
          </cell>
          <cell r="D206">
            <v>40452</v>
          </cell>
          <cell r="E206">
            <v>40816</v>
          </cell>
          <cell r="F206" t="str">
            <v>One Medical Drive, Ste 100</v>
          </cell>
          <cell r="G206">
            <v>0</v>
          </cell>
          <cell r="H206" t="str">
            <v>Paragould</v>
          </cell>
          <cell r="I206" t="str">
            <v>AR</v>
          </cell>
          <cell r="J206">
            <v>72540</v>
          </cell>
          <cell r="K206">
            <v>41246</v>
          </cell>
          <cell r="L206">
            <v>41271</v>
          </cell>
          <cell r="M206">
            <v>12270</v>
          </cell>
          <cell r="N206">
            <v>41285</v>
          </cell>
          <cell r="O206">
            <v>438</v>
          </cell>
          <cell r="P206">
            <v>0</v>
          </cell>
          <cell r="Q206">
            <v>34161</v>
          </cell>
          <cell r="R206" t="str">
            <v>$77.76 &amp; $78.07</v>
          </cell>
          <cell r="S206">
            <v>100.12</v>
          </cell>
          <cell r="T206">
            <v>0</v>
          </cell>
          <cell r="U206">
            <v>78.069999999999993</v>
          </cell>
          <cell r="V206">
            <v>100.12</v>
          </cell>
          <cell r="W206">
            <v>-22.050000000000011</v>
          </cell>
          <cell r="X206">
            <v>33379</v>
          </cell>
          <cell r="Y206">
            <v>-736007</v>
          </cell>
          <cell r="Z206">
            <v>107985</v>
          </cell>
          <cell r="AA206">
            <v>1.2824388369412068</v>
          </cell>
          <cell r="AB206">
            <v>0</v>
          </cell>
          <cell r="AC206">
            <v>0</v>
          </cell>
          <cell r="AD206">
            <v>0</v>
          </cell>
          <cell r="AE206">
            <v>0</v>
          </cell>
          <cell r="AF206">
            <v>0</v>
          </cell>
          <cell r="AJ206">
            <v>0</v>
          </cell>
        </row>
        <row r="207">
          <cell r="B207">
            <v>597877208</v>
          </cell>
          <cell r="C207" t="str">
            <v>Piggott Family Medical Clinic</v>
          </cell>
          <cell r="D207">
            <v>40555</v>
          </cell>
          <cell r="E207">
            <v>40908</v>
          </cell>
          <cell r="F207" t="str">
            <v>425 West Jackson</v>
          </cell>
          <cell r="G207">
            <v>0</v>
          </cell>
          <cell r="H207" t="str">
            <v>Piggott</v>
          </cell>
          <cell r="I207" t="str">
            <v>AR</v>
          </cell>
          <cell r="J207">
            <v>72454</v>
          </cell>
          <cell r="K207">
            <v>41936</v>
          </cell>
          <cell r="L207">
            <v>41956</v>
          </cell>
          <cell r="M207">
            <v>-55</v>
          </cell>
          <cell r="N207">
            <v>41956</v>
          </cell>
          <cell r="O207">
            <v>60</v>
          </cell>
          <cell r="P207">
            <v>0</v>
          </cell>
          <cell r="Q207">
            <v>4627</v>
          </cell>
          <cell r="R207">
            <v>77.12</v>
          </cell>
          <cell r="S207">
            <v>77.12</v>
          </cell>
          <cell r="T207">
            <v>0</v>
          </cell>
          <cell r="U207">
            <v>78.069999999999993</v>
          </cell>
          <cell r="V207">
            <v>77.12</v>
          </cell>
          <cell r="W207">
            <v>0.94999999999998863</v>
          </cell>
          <cell r="X207">
            <v>12063</v>
          </cell>
          <cell r="Y207">
            <v>11460</v>
          </cell>
          <cell r="Z207">
            <v>-14320</v>
          </cell>
          <cell r="AA207">
            <v>0.98783143332906376</v>
          </cell>
          <cell r="AB207">
            <v>0</v>
          </cell>
          <cell r="AC207">
            <v>0</v>
          </cell>
          <cell r="AD207">
            <v>0</v>
          </cell>
          <cell r="AE207">
            <v>0</v>
          </cell>
          <cell r="AF207">
            <v>0</v>
          </cell>
          <cell r="AJ207">
            <v>0</v>
          </cell>
        </row>
        <row r="208">
          <cell r="B208">
            <v>599994407</v>
          </cell>
          <cell r="C208" t="str">
            <v>Pittsfield Rural Health Affiliate</v>
          </cell>
          <cell r="D208">
            <v>40544</v>
          </cell>
          <cell r="E208">
            <v>40908</v>
          </cell>
          <cell r="F208" t="str">
            <v>606 W. Adams</v>
          </cell>
          <cell r="G208">
            <v>0</v>
          </cell>
          <cell r="H208" t="str">
            <v>Pittsfield</v>
          </cell>
          <cell r="I208" t="str">
            <v>IL</v>
          </cell>
          <cell r="J208">
            <v>62363</v>
          </cell>
          <cell r="K208">
            <v>41418</v>
          </cell>
          <cell r="L208">
            <v>41428</v>
          </cell>
          <cell r="M208">
            <v>8</v>
          </cell>
          <cell r="N208">
            <v>41936</v>
          </cell>
          <cell r="O208">
            <v>1</v>
          </cell>
          <cell r="P208">
            <v>1</v>
          </cell>
          <cell r="Q208">
            <v>156</v>
          </cell>
          <cell r="R208">
            <v>78.069999999999993</v>
          </cell>
          <cell r="S208">
            <v>114.58</v>
          </cell>
          <cell r="T208">
            <v>0</v>
          </cell>
          <cell r="U208">
            <v>78.069999999999993</v>
          </cell>
          <cell r="V208">
            <v>114.58</v>
          </cell>
          <cell r="W208">
            <v>-36.510000000000005</v>
          </cell>
          <cell r="X208">
            <v>66876</v>
          </cell>
          <cell r="Y208">
            <v>-2441643</v>
          </cell>
          <cell r="Z208">
            <v>450800</v>
          </cell>
          <cell r="AA208">
            <v>1.4676572306904061</v>
          </cell>
          <cell r="AB208">
            <v>0</v>
          </cell>
          <cell r="AC208">
            <v>0</v>
          </cell>
          <cell r="AD208">
            <v>0</v>
          </cell>
          <cell r="AE208">
            <v>0</v>
          </cell>
          <cell r="AF208">
            <v>0</v>
          </cell>
          <cell r="AJ208">
            <v>0</v>
          </cell>
        </row>
        <row r="209">
          <cell r="B209">
            <v>599197308</v>
          </cell>
          <cell r="C209" t="str">
            <v>Pleasant Hill Rural Health</v>
          </cell>
          <cell r="D209">
            <v>40555</v>
          </cell>
          <cell r="E209">
            <v>40908</v>
          </cell>
          <cell r="F209" t="str">
            <v>405 East State Street</v>
          </cell>
          <cell r="G209">
            <v>0</v>
          </cell>
          <cell r="H209" t="str">
            <v>Pleasant Hill</v>
          </cell>
          <cell r="I209" t="str">
            <v>IL</v>
          </cell>
          <cell r="J209">
            <v>62366</v>
          </cell>
          <cell r="K209">
            <v>41437</v>
          </cell>
          <cell r="L209">
            <v>41428</v>
          </cell>
          <cell r="M209">
            <v>0</v>
          </cell>
          <cell r="N209" t="str">
            <v>N/A</v>
          </cell>
          <cell r="O209">
            <v>0</v>
          </cell>
          <cell r="P209">
            <v>0</v>
          </cell>
          <cell r="Q209">
            <v>0</v>
          </cell>
          <cell r="R209">
            <v>78.069999999999993</v>
          </cell>
          <cell r="S209">
            <v>114.58</v>
          </cell>
          <cell r="T209">
            <v>0</v>
          </cell>
          <cell r="U209">
            <v>78.069999999999993</v>
          </cell>
          <cell r="V209">
            <v>114.58</v>
          </cell>
          <cell r="W209">
            <v>-36.510000000000005</v>
          </cell>
          <cell r="X209" t="str">
            <v>CONSOL.</v>
          </cell>
          <cell r="Y209" t="str">
            <v>CONSOL.</v>
          </cell>
          <cell r="Z209" t="str">
            <v>CONSOL.</v>
          </cell>
          <cell r="AA209">
            <v>1.4676572306904061</v>
          </cell>
          <cell r="AB209">
            <v>0</v>
          </cell>
          <cell r="AC209">
            <v>0</v>
          </cell>
          <cell r="AD209">
            <v>0</v>
          </cell>
          <cell r="AE209">
            <v>0</v>
          </cell>
          <cell r="AF209">
            <v>0</v>
          </cell>
          <cell r="AJ209">
            <v>0</v>
          </cell>
        </row>
        <row r="210">
          <cell r="B210">
            <v>594417206</v>
          </cell>
          <cell r="C210" t="str">
            <v>Quincy Medical Group</v>
          </cell>
          <cell r="D210">
            <v>40555</v>
          </cell>
          <cell r="E210">
            <v>40908</v>
          </cell>
          <cell r="F210" t="str">
            <v>1025 Maine Street</v>
          </cell>
          <cell r="G210">
            <v>0</v>
          </cell>
          <cell r="H210" t="str">
            <v>Quincy</v>
          </cell>
          <cell r="I210" t="str">
            <v>IL</v>
          </cell>
          <cell r="J210">
            <v>62301</v>
          </cell>
          <cell r="K210">
            <v>41495</v>
          </cell>
          <cell r="L210">
            <v>41509</v>
          </cell>
          <cell r="M210">
            <v>4135</v>
          </cell>
          <cell r="N210">
            <v>41516</v>
          </cell>
          <cell r="O210">
            <v>419</v>
          </cell>
          <cell r="P210">
            <v>136</v>
          </cell>
          <cell r="Q210">
            <v>43329</v>
          </cell>
          <cell r="R210">
            <v>78.069999999999993</v>
          </cell>
          <cell r="S210">
            <v>128.52000000000001</v>
          </cell>
          <cell r="T210">
            <v>0</v>
          </cell>
          <cell r="U210">
            <v>78.069999999999993</v>
          </cell>
          <cell r="V210">
            <v>128.52000000000001</v>
          </cell>
          <cell r="W210">
            <v>-50.450000000000017</v>
          </cell>
          <cell r="X210">
            <v>111786</v>
          </cell>
          <cell r="Y210">
            <v>-5639604</v>
          </cell>
          <cell r="Z210">
            <v>619851</v>
          </cell>
          <cell r="AA210">
            <v>1.6462149353144617</v>
          </cell>
          <cell r="AB210">
            <v>0</v>
          </cell>
          <cell r="AC210">
            <v>0</v>
          </cell>
          <cell r="AD210">
            <v>0</v>
          </cell>
          <cell r="AE210">
            <v>0</v>
          </cell>
          <cell r="AF210">
            <v>0</v>
          </cell>
          <cell r="AJ210">
            <v>0</v>
          </cell>
        </row>
        <row r="211">
          <cell r="B211">
            <v>597102904</v>
          </cell>
          <cell r="C211" t="str">
            <v xml:space="preserve">Quincy Medical Group </v>
          </cell>
          <cell r="D211">
            <v>40878</v>
          </cell>
          <cell r="E211">
            <v>40908</v>
          </cell>
          <cell r="F211" t="str">
            <v>1073 West Washington Street</v>
          </cell>
          <cell r="G211">
            <v>0</v>
          </cell>
          <cell r="H211" t="str">
            <v>Pittsfield</v>
          </cell>
          <cell r="I211" t="str">
            <v>IL</v>
          </cell>
          <cell r="J211">
            <v>62363</v>
          </cell>
          <cell r="K211">
            <v>41437</v>
          </cell>
          <cell r="L211">
            <v>41444</v>
          </cell>
          <cell r="M211">
            <v>0</v>
          </cell>
          <cell r="N211">
            <v>41444</v>
          </cell>
          <cell r="O211">
            <v>0</v>
          </cell>
          <cell r="P211">
            <v>0</v>
          </cell>
          <cell r="Q211">
            <v>0</v>
          </cell>
          <cell r="R211">
            <v>78.069999999999993</v>
          </cell>
          <cell r="S211">
            <v>114.58</v>
          </cell>
          <cell r="T211">
            <v>0</v>
          </cell>
          <cell r="U211">
            <v>78.069999999999993</v>
          </cell>
          <cell r="V211">
            <v>114.58</v>
          </cell>
          <cell r="W211" t="str">
            <v>CONSOL</v>
          </cell>
          <cell r="X211" t="str">
            <v>CONSOL</v>
          </cell>
          <cell r="Y211" t="str">
            <v>CONSOL.</v>
          </cell>
          <cell r="Z211" t="str">
            <v>CONSOL.</v>
          </cell>
          <cell r="AA211">
            <v>1.4676572306904061</v>
          </cell>
          <cell r="AB211">
            <v>0</v>
          </cell>
          <cell r="AC211">
            <v>0</v>
          </cell>
          <cell r="AD211">
            <v>0</v>
          </cell>
          <cell r="AE211">
            <v>0</v>
          </cell>
          <cell r="AF211">
            <v>0</v>
          </cell>
          <cell r="AJ211">
            <v>0</v>
          </cell>
        </row>
        <row r="212">
          <cell r="B212">
            <v>597800408</v>
          </cell>
          <cell r="C212" t="str">
            <v>Rector Medical Clinic</v>
          </cell>
          <cell r="D212">
            <v>40452</v>
          </cell>
          <cell r="E212">
            <v>40816</v>
          </cell>
          <cell r="F212" t="str">
            <v>Hwy 49 North</v>
          </cell>
          <cell r="G212" t="str">
            <v>PO Box 272</v>
          </cell>
          <cell r="H212" t="str">
            <v>Rector</v>
          </cell>
          <cell r="I212" t="str">
            <v>AR</v>
          </cell>
          <cell r="J212">
            <v>72461</v>
          </cell>
          <cell r="K212">
            <v>41425</v>
          </cell>
          <cell r="L212">
            <v>41429</v>
          </cell>
          <cell r="M212">
            <v>1969</v>
          </cell>
          <cell r="N212">
            <v>41432</v>
          </cell>
          <cell r="O212">
            <v>73</v>
          </cell>
          <cell r="P212">
            <v>0</v>
          </cell>
          <cell r="Q212">
            <v>5379</v>
          </cell>
          <cell r="R212">
            <v>73.680000000000007</v>
          </cell>
          <cell r="S212">
            <v>73.680000000000007</v>
          </cell>
          <cell r="T212">
            <v>0</v>
          </cell>
          <cell r="U212">
            <v>78.069999999999993</v>
          </cell>
          <cell r="V212">
            <v>73.680000000000007</v>
          </cell>
          <cell r="W212">
            <v>4.3899999999999864</v>
          </cell>
          <cell r="X212">
            <v>6698</v>
          </cell>
          <cell r="Y212">
            <v>29404</v>
          </cell>
          <cell r="Z212">
            <v>41551</v>
          </cell>
          <cell r="AA212">
            <v>0.94376841296272596</v>
          </cell>
          <cell r="AB212">
            <v>0</v>
          </cell>
          <cell r="AC212">
            <v>0</v>
          </cell>
          <cell r="AD212">
            <v>0</v>
          </cell>
          <cell r="AE212">
            <v>0</v>
          </cell>
          <cell r="AF212">
            <v>0</v>
          </cell>
          <cell r="AJ212">
            <v>0</v>
          </cell>
        </row>
        <row r="213">
          <cell r="B213">
            <v>593837701</v>
          </cell>
          <cell r="C213" t="str">
            <v>Wagner Medical Clinic</v>
          </cell>
          <cell r="D213">
            <v>40452</v>
          </cell>
          <cell r="E213">
            <v>40816</v>
          </cell>
          <cell r="F213" t="str">
            <v>434 Highway 18 Bypass  Ste B</v>
          </cell>
          <cell r="G213" t="str">
            <v>PO Box 910</v>
          </cell>
          <cell r="H213" t="str">
            <v>Manila</v>
          </cell>
          <cell r="I213" t="str">
            <v>AR</v>
          </cell>
          <cell r="J213">
            <v>72442</v>
          </cell>
          <cell r="K213">
            <v>42039</v>
          </cell>
          <cell r="L213">
            <v>42052</v>
          </cell>
          <cell r="M213">
            <v>0</v>
          </cell>
          <cell r="N213" t="str">
            <v>N/A</v>
          </cell>
          <cell r="O213">
            <v>0</v>
          </cell>
          <cell r="P213">
            <v>0</v>
          </cell>
          <cell r="Q213">
            <v>0</v>
          </cell>
          <cell r="R213">
            <v>46.39</v>
          </cell>
          <cell r="S213">
            <v>46.39</v>
          </cell>
          <cell r="T213">
            <v>0</v>
          </cell>
          <cell r="U213">
            <v>78.069999999999993</v>
          </cell>
          <cell r="V213">
            <v>46.39</v>
          </cell>
          <cell r="W213">
            <v>31.679999999999993</v>
          </cell>
          <cell r="X213" t="e">
            <v>#REF!</v>
          </cell>
          <cell r="Y213" t="e">
            <v>#REF!</v>
          </cell>
          <cell r="Z213">
            <v>-324666</v>
          </cell>
          <cell r="AA213">
            <v>0.594210324068144</v>
          </cell>
          <cell r="AB213">
            <v>0</v>
          </cell>
          <cell r="AC213">
            <v>0</v>
          </cell>
          <cell r="AD213">
            <v>0</v>
          </cell>
          <cell r="AE213">
            <v>0</v>
          </cell>
          <cell r="AF213">
            <v>0</v>
          </cell>
          <cell r="AJ213">
            <v>0</v>
          </cell>
        </row>
        <row r="214">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J214">
            <v>0</v>
          </cell>
        </row>
        <row r="215">
          <cell r="B215">
            <v>0</v>
          </cell>
          <cell r="C215" t="str">
            <v>Total Out State clinics providing services</v>
          </cell>
          <cell r="D215">
            <v>0</v>
          </cell>
          <cell r="E215">
            <v>0</v>
          </cell>
          <cell r="F215">
            <v>0</v>
          </cell>
          <cell r="G215">
            <v>0</v>
          </cell>
          <cell r="H215">
            <v>0</v>
          </cell>
          <cell r="I215">
            <v>0</v>
          </cell>
          <cell r="J215">
            <v>0</v>
          </cell>
          <cell r="K215">
            <v>14</v>
          </cell>
          <cell r="L215">
            <v>14</v>
          </cell>
          <cell r="M215">
            <v>21424</v>
          </cell>
          <cell r="N215">
            <v>14</v>
          </cell>
          <cell r="O215">
            <v>4199</v>
          </cell>
          <cell r="P215">
            <v>137</v>
          </cell>
          <cell r="Q215">
            <v>338100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J215">
            <v>0</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J216">
            <v>0</v>
          </cell>
        </row>
        <row r="217">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J217">
            <v>0</v>
          </cell>
        </row>
        <row r="218">
          <cell r="B218">
            <v>0</v>
          </cell>
          <cell r="C218" t="str">
            <v>Total Clinics</v>
          </cell>
          <cell r="D218">
            <v>0</v>
          </cell>
          <cell r="E218">
            <v>0</v>
          </cell>
          <cell r="F218">
            <v>0</v>
          </cell>
          <cell r="G218">
            <v>0</v>
          </cell>
          <cell r="H218">
            <v>0</v>
          </cell>
          <cell r="I218">
            <v>0</v>
          </cell>
          <cell r="J218">
            <v>0</v>
          </cell>
          <cell r="K218">
            <v>187</v>
          </cell>
          <cell r="L218">
            <v>167</v>
          </cell>
          <cell r="M218">
            <v>521708</v>
          </cell>
          <cell r="N218">
            <v>166</v>
          </cell>
          <cell r="O218">
            <v>401204</v>
          </cell>
          <cell r="P218">
            <v>118234</v>
          </cell>
          <cell r="Q218">
            <v>41113031</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J218">
            <v>0</v>
          </cell>
        </row>
        <row r="219">
          <cell r="C219">
            <v>0</v>
          </cell>
          <cell r="D219">
            <v>0</v>
          </cell>
          <cell r="E219">
            <v>0</v>
          </cell>
          <cell r="G219">
            <v>0</v>
          </cell>
          <cell r="U219">
            <v>0</v>
          </cell>
          <cell r="V219">
            <v>0</v>
          </cell>
          <cell r="X219">
            <v>0</v>
          </cell>
          <cell r="Z219">
            <v>0</v>
          </cell>
          <cell r="AA219">
            <v>0</v>
          </cell>
          <cell r="AB219">
            <v>0</v>
          </cell>
          <cell r="AC219">
            <v>0</v>
          </cell>
          <cell r="AD219">
            <v>0</v>
          </cell>
          <cell r="AE219">
            <v>0</v>
          </cell>
          <cell r="AF219">
            <v>0</v>
          </cell>
          <cell r="AJ219">
            <v>0</v>
          </cell>
        </row>
        <row r="220">
          <cell r="C220">
            <v>0</v>
          </cell>
          <cell r="D220">
            <v>0</v>
          </cell>
          <cell r="E220">
            <v>0</v>
          </cell>
          <cell r="G220">
            <v>0</v>
          </cell>
          <cell r="M220">
            <v>-60208</v>
          </cell>
          <cell r="U220">
            <v>0</v>
          </cell>
          <cell r="V220">
            <v>0</v>
          </cell>
          <cell r="X220">
            <v>0</v>
          </cell>
          <cell r="Z220">
            <v>0</v>
          </cell>
          <cell r="AA220">
            <v>0</v>
          </cell>
          <cell r="AB220">
            <v>0</v>
          </cell>
          <cell r="AC220">
            <v>0</v>
          </cell>
          <cell r="AD220">
            <v>0</v>
          </cell>
          <cell r="AE220">
            <v>0</v>
          </cell>
          <cell r="AF220">
            <v>0</v>
          </cell>
          <cell r="AJ220">
            <v>0</v>
          </cell>
        </row>
        <row r="221">
          <cell r="C221">
            <v>0</v>
          </cell>
          <cell r="D221">
            <v>0</v>
          </cell>
          <cell r="E221">
            <v>0</v>
          </cell>
          <cell r="G221">
            <v>0</v>
          </cell>
          <cell r="M221">
            <v>581916</v>
          </cell>
          <cell r="N221">
            <v>521708</v>
          </cell>
          <cell r="U221">
            <v>0</v>
          </cell>
          <cell r="V221">
            <v>0</v>
          </cell>
          <cell r="X221">
            <v>0</v>
          </cell>
          <cell r="Z221">
            <v>0</v>
          </cell>
          <cell r="AA221">
            <v>0</v>
          </cell>
          <cell r="AB221">
            <v>0</v>
          </cell>
          <cell r="AC221">
            <v>0</v>
          </cell>
          <cell r="AD221">
            <v>0</v>
          </cell>
          <cell r="AE221">
            <v>0</v>
          </cell>
          <cell r="AF221">
            <v>0</v>
          </cell>
          <cell r="AJ221">
            <v>0</v>
          </cell>
        </row>
        <row r="222">
          <cell r="C222">
            <v>0</v>
          </cell>
          <cell r="D222">
            <v>0</v>
          </cell>
          <cell r="E222">
            <v>0</v>
          </cell>
          <cell r="G222">
            <v>0</v>
          </cell>
          <cell r="U222">
            <v>0</v>
          </cell>
          <cell r="V222">
            <v>0</v>
          </cell>
          <cell r="X222">
            <v>0</v>
          </cell>
          <cell r="Z222">
            <v>0</v>
          </cell>
          <cell r="AA222">
            <v>0</v>
          </cell>
          <cell r="AB222">
            <v>0</v>
          </cell>
          <cell r="AC222">
            <v>0</v>
          </cell>
          <cell r="AD222">
            <v>0</v>
          </cell>
          <cell r="AE222">
            <v>0</v>
          </cell>
          <cell r="AF222">
            <v>0</v>
          </cell>
          <cell r="AJ222">
            <v>0</v>
          </cell>
        </row>
        <row r="223">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AD223">
            <v>0</v>
          </cell>
          <cell r="AE223">
            <v>0</v>
          </cell>
          <cell r="AF223">
            <v>0</v>
          </cell>
          <cell r="AJ223">
            <v>0</v>
          </cell>
        </row>
        <row r="224">
          <cell r="D224">
            <v>0</v>
          </cell>
          <cell r="E224">
            <v>0</v>
          </cell>
          <cell r="J224">
            <v>0</v>
          </cell>
          <cell r="K224">
            <v>0</v>
          </cell>
          <cell r="L224">
            <v>0</v>
          </cell>
          <cell r="M224">
            <v>0</v>
          </cell>
          <cell r="N224">
            <v>0</v>
          </cell>
          <cell r="O224">
            <v>0</v>
          </cell>
          <cell r="P224">
            <v>0</v>
          </cell>
          <cell r="AD224">
            <v>0</v>
          </cell>
          <cell r="AE224">
            <v>0</v>
          </cell>
          <cell r="AF224">
            <v>0</v>
          </cell>
          <cell r="AJ224">
            <v>0</v>
          </cell>
        </row>
        <row r="225">
          <cell r="B225">
            <v>0</v>
          </cell>
          <cell r="D225">
            <v>0</v>
          </cell>
          <cell r="E225">
            <v>0</v>
          </cell>
          <cell r="F225">
            <v>0</v>
          </cell>
          <cell r="H225">
            <v>0</v>
          </cell>
          <cell r="I225">
            <v>0</v>
          </cell>
          <cell r="J225">
            <v>0</v>
          </cell>
          <cell r="U225">
            <v>0</v>
          </cell>
          <cell r="V225">
            <v>0</v>
          </cell>
          <cell r="X225">
            <v>0</v>
          </cell>
          <cell r="Z225">
            <v>0</v>
          </cell>
          <cell r="AA225">
            <v>0</v>
          </cell>
          <cell r="AB225">
            <v>0</v>
          </cell>
          <cell r="AC225">
            <v>0</v>
          </cell>
          <cell r="AD225">
            <v>0</v>
          </cell>
          <cell r="AE225">
            <v>0</v>
          </cell>
          <cell r="AF225">
            <v>0</v>
          </cell>
          <cell r="AJ225">
            <v>0</v>
          </cell>
        </row>
        <row r="226">
          <cell r="B226">
            <v>594093809</v>
          </cell>
          <cell r="C226" t="str">
            <v>Advance Medical Clinic</v>
          </cell>
          <cell r="D226">
            <v>40544</v>
          </cell>
          <cell r="E226">
            <v>40908</v>
          </cell>
          <cell r="F226" t="str">
            <v>103 South Oak St</v>
          </cell>
          <cell r="G226" t="str">
            <v>P O Box 669</v>
          </cell>
          <cell r="H226" t="str">
            <v>Advance</v>
          </cell>
          <cell r="I226" t="str">
            <v>MO</v>
          </cell>
          <cell r="J226">
            <v>63730</v>
          </cell>
          <cell r="K226">
            <v>41872</v>
          </cell>
          <cell r="L226">
            <v>0</v>
          </cell>
          <cell r="M226">
            <v>1992</v>
          </cell>
          <cell r="N226">
            <v>0</v>
          </cell>
          <cell r="O226">
            <v>2407</v>
          </cell>
          <cell r="P226">
            <v>0</v>
          </cell>
          <cell r="Q226">
            <v>187914</v>
          </cell>
          <cell r="R226">
            <v>78.069999999999993</v>
          </cell>
          <cell r="S226">
            <v>147.71</v>
          </cell>
          <cell r="T226">
            <v>0</v>
          </cell>
          <cell r="U226">
            <v>78.069999999999993</v>
          </cell>
          <cell r="V226">
            <v>147.71</v>
          </cell>
          <cell r="W226">
            <v>-69.640000000000015</v>
          </cell>
          <cell r="X226">
            <v>2407</v>
          </cell>
          <cell r="Y226">
            <v>-167623</v>
          </cell>
          <cell r="Z226">
            <v>0</v>
          </cell>
          <cell r="AA226">
            <v>1.8920199820673758</v>
          </cell>
          <cell r="AB226">
            <v>0</v>
          </cell>
          <cell r="AC226">
            <v>0</v>
          </cell>
          <cell r="AD226">
            <v>0</v>
          </cell>
          <cell r="AE226">
            <v>0</v>
          </cell>
          <cell r="AF226">
            <v>0</v>
          </cell>
          <cell r="AJ226">
            <v>0</v>
          </cell>
        </row>
        <row r="227">
          <cell r="B227">
            <v>594147308</v>
          </cell>
          <cell r="C227" t="str">
            <v>Crenshaw Family Practice Clinic, PC</v>
          </cell>
          <cell r="D227">
            <v>40544</v>
          </cell>
          <cell r="E227">
            <v>40634</v>
          </cell>
          <cell r="F227" t="str">
            <v>133 East Main Street</v>
          </cell>
          <cell r="G227">
            <v>0</v>
          </cell>
          <cell r="H227" t="str">
            <v>Kahoka</v>
          </cell>
          <cell r="I227" t="str">
            <v>MO</v>
          </cell>
          <cell r="J227">
            <v>63445</v>
          </cell>
          <cell r="K227">
            <v>42019</v>
          </cell>
          <cell r="L227">
            <v>0</v>
          </cell>
          <cell r="M227">
            <v>0</v>
          </cell>
          <cell r="N227" t="str">
            <v>N/A</v>
          </cell>
          <cell r="O227">
            <v>120</v>
          </cell>
          <cell r="P227">
            <v>0</v>
          </cell>
          <cell r="Q227">
            <v>9331</v>
          </cell>
          <cell r="R227">
            <v>77.760000000000005</v>
          </cell>
          <cell r="S227">
            <v>96.7</v>
          </cell>
          <cell r="T227">
            <v>0</v>
          </cell>
          <cell r="U227">
            <v>78.069999999999993</v>
          </cell>
          <cell r="V227">
            <v>96.7</v>
          </cell>
          <cell r="W227">
            <v>-18.63000000000001</v>
          </cell>
          <cell r="X227">
            <v>1683</v>
          </cell>
          <cell r="Y227">
            <v>-4527</v>
          </cell>
          <cell r="Z227">
            <v>-119298</v>
          </cell>
          <cell r="AA227">
            <v>1.2386319969258359</v>
          </cell>
          <cell r="AB227" t="str">
            <v>X</v>
          </cell>
          <cell r="AC227">
            <v>0</v>
          </cell>
          <cell r="AD227">
            <v>0</v>
          </cell>
          <cell r="AE227">
            <v>0</v>
          </cell>
          <cell r="AF227">
            <v>0</v>
          </cell>
          <cell r="AG227">
            <v>1</v>
          </cell>
          <cell r="AH227">
            <v>0</v>
          </cell>
          <cell r="AI227">
            <v>37</v>
          </cell>
          <cell r="AJ227">
            <v>37</v>
          </cell>
        </row>
      </sheetData>
      <sheetData sheetId="7">
        <row r="21">
          <cell r="B21">
            <v>598529105</v>
          </cell>
          <cell r="C21" t="str">
            <v>Agape Primary Care, Inc.</v>
          </cell>
          <cell r="D21">
            <v>40909</v>
          </cell>
          <cell r="E21">
            <v>41274</v>
          </cell>
          <cell r="F21" t="str">
            <v>2331 Bus. Hwy. 65 South</v>
          </cell>
          <cell r="G21" t="str">
            <v>PO Box 1290</v>
          </cell>
          <cell r="H21" t="str">
            <v>Hollister</v>
          </cell>
          <cell r="I21" t="str">
            <v>MO</v>
          </cell>
          <cell r="J21">
            <v>65672</v>
          </cell>
          <cell r="K21">
            <v>42019</v>
          </cell>
          <cell r="L21">
            <v>0</v>
          </cell>
          <cell r="M21">
            <v>0</v>
          </cell>
          <cell r="N21">
            <v>0</v>
          </cell>
          <cell r="O21">
            <v>1477</v>
          </cell>
          <cell r="P21">
            <v>0</v>
          </cell>
          <cell r="Q21">
            <v>116004</v>
          </cell>
          <cell r="R21">
            <v>74.16</v>
          </cell>
          <cell r="S21">
            <v>79.599999999999994</v>
          </cell>
          <cell r="T21">
            <v>0</v>
          </cell>
          <cell r="U21">
            <v>78.540000000000006</v>
          </cell>
          <cell r="V21">
            <v>79.599999999999994</v>
          </cell>
          <cell r="W21">
            <v>-1.0599999999999881</v>
          </cell>
          <cell r="X21" t="e">
            <v>#REF!</v>
          </cell>
          <cell r="Y21" t="e">
            <v>#REF!</v>
          </cell>
          <cell r="Z21">
            <v>-1344</v>
          </cell>
          <cell r="AA21">
            <v>1.0134963076139545</v>
          </cell>
          <cell r="AB21" t="str">
            <v>X</v>
          </cell>
          <cell r="AC21">
            <v>0</v>
          </cell>
          <cell r="AD21">
            <v>0</v>
          </cell>
          <cell r="AE21">
            <v>0</v>
          </cell>
          <cell r="AF21">
            <v>0</v>
          </cell>
          <cell r="AG21">
            <v>1</v>
          </cell>
          <cell r="AH21">
            <v>0</v>
          </cell>
          <cell r="AI21">
            <v>6470</v>
          </cell>
          <cell r="AJ21">
            <v>6470</v>
          </cell>
        </row>
        <row r="22">
          <cell r="B22">
            <v>596813816</v>
          </cell>
          <cell r="C22" t="str">
            <v>Anderson Rural Health Clinic</v>
          </cell>
          <cell r="D22">
            <v>40909</v>
          </cell>
          <cell r="E22">
            <v>41274</v>
          </cell>
          <cell r="F22" t="str">
            <v>210 Main Street</v>
          </cell>
          <cell r="G22" t="str">
            <v>PO Box 750</v>
          </cell>
          <cell r="H22" t="str">
            <v>Anderson</v>
          </cell>
          <cell r="I22" t="str">
            <v>MO</v>
          </cell>
          <cell r="J22">
            <v>64831</v>
          </cell>
          <cell r="K22">
            <v>41914</v>
          </cell>
          <cell r="L22">
            <v>41949</v>
          </cell>
          <cell r="M22">
            <v>-207</v>
          </cell>
          <cell r="N22">
            <v>41950</v>
          </cell>
          <cell r="O22">
            <v>2608</v>
          </cell>
          <cell r="P22">
            <v>0</v>
          </cell>
          <cell r="Q22">
            <v>204832</v>
          </cell>
          <cell r="R22">
            <v>78.540000000000006</v>
          </cell>
          <cell r="S22">
            <v>86.3</v>
          </cell>
          <cell r="T22">
            <v>0</v>
          </cell>
          <cell r="U22">
            <v>78.540000000000006</v>
          </cell>
          <cell r="V22">
            <v>86.3</v>
          </cell>
          <cell r="W22">
            <v>-7.7599999999999909</v>
          </cell>
          <cell r="X22" t="e">
            <v>#REF!</v>
          </cell>
          <cell r="Y22" t="e">
            <v>#REF!</v>
          </cell>
          <cell r="Z22">
            <v>-92984</v>
          </cell>
          <cell r="AA22">
            <v>1.098803157626687</v>
          </cell>
          <cell r="AB22">
            <v>0</v>
          </cell>
          <cell r="AC22">
            <v>0</v>
          </cell>
          <cell r="AD22">
            <v>0</v>
          </cell>
          <cell r="AE22">
            <v>0</v>
          </cell>
          <cell r="AF22">
            <v>0</v>
          </cell>
          <cell r="AG22">
            <v>0</v>
          </cell>
          <cell r="AH22">
            <v>0</v>
          </cell>
          <cell r="AI22">
            <v>0</v>
          </cell>
          <cell r="AJ22">
            <v>0</v>
          </cell>
        </row>
        <row r="23">
          <cell r="B23">
            <v>590121307</v>
          </cell>
          <cell r="C23" t="str">
            <v>Apollo Healthcare, LLC</v>
          </cell>
          <cell r="D23">
            <v>40909</v>
          </cell>
          <cell r="E23">
            <v>41274</v>
          </cell>
          <cell r="F23" t="str">
            <v>1031 Karsch Road</v>
          </cell>
          <cell r="G23" t="str">
            <v>P.O. Box 107</v>
          </cell>
          <cell r="H23" t="str">
            <v>Farmington</v>
          </cell>
          <cell r="I23" t="str">
            <v>MO</v>
          </cell>
          <cell r="J23">
            <v>63640</v>
          </cell>
          <cell r="K23">
            <v>41918</v>
          </cell>
          <cell r="L23">
            <v>42020</v>
          </cell>
          <cell r="M23">
            <v>4760</v>
          </cell>
          <cell r="N23">
            <v>42020</v>
          </cell>
          <cell r="O23">
            <v>2199</v>
          </cell>
          <cell r="P23">
            <v>1028</v>
          </cell>
          <cell r="Q23">
            <v>253449</v>
          </cell>
          <cell r="R23">
            <v>78.540000000000006</v>
          </cell>
          <cell r="S23">
            <v>81.260000000000005</v>
          </cell>
          <cell r="T23">
            <v>0</v>
          </cell>
          <cell r="U23">
            <v>78.540000000000006</v>
          </cell>
          <cell r="V23">
            <v>81.260000000000005</v>
          </cell>
          <cell r="W23">
            <v>-2.7199999999999989</v>
          </cell>
          <cell r="X23" t="e">
            <v>#REF!</v>
          </cell>
          <cell r="Y23" t="e">
            <v>#REF!</v>
          </cell>
          <cell r="Z23">
            <v>306811</v>
          </cell>
          <cell r="AA23">
            <v>1.0346320346320346</v>
          </cell>
          <cell r="AB23">
            <v>0</v>
          </cell>
          <cell r="AC23">
            <v>0</v>
          </cell>
          <cell r="AD23">
            <v>0</v>
          </cell>
          <cell r="AE23">
            <v>0</v>
          </cell>
          <cell r="AF23">
            <v>0</v>
          </cell>
          <cell r="AG23">
            <v>0</v>
          </cell>
          <cell r="AH23">
            <v>0</v>
          </cell>
          <cell r="AI23">
            <v>0</v>
          </cell>
          <cell r="AJ23">
            <v>0</v>
          </cell>
        </row>
        <row r="24">
          <cell r="B24">
            <v>595879701</v>
          </cell>
          <cell r="C24" t="str">
            <v>Ava Medical Center</v>
          </cell>
          <cell r="D24">
            <v>40725</v>
          </cell>
          <cell r="E24">
            <v>41090</v>
          </cell>
          <cell r="F24" t="str">
            <v>1300 North Highway 5</v>
          </cell>
          <cell r="G24">
            <v>0</v>
          </cell>
          <cell r="H24" t="str">
            <v>Ava</v>
          </cell>
          <cell r="I24" t="str">
            <v>MO</v>
          </cell>
          <cell r="J24">
            <v>65608</v>
          </cell>
          <cell r="K24">
            <v>41985</v>
          </cell>
          <cell r="L24">
            <v>41996</v>
          </cell>
          <cell r="M24">
            <v>370</v>
          </cell>
          <cell r="N24">
            <v>41996</v>
          </cell>
          <cell r="O24">
            <v>1102</v>
          </cell>
          <cell r="P24">
            <v>0</v>
          </cell>
          <cell r="Q24">
            <v>86295</v>
          </cell>
          <cell r="R24" t="str">
            <v>$78.07 &amp; $78.54</v>
          </cell>
          <cell r="S24">
            <v>110.26</v>
          </cell>
          <cell r="T24">
            <v>0</v>
          </cell>
          <cell r="U24">
            <v>78.540000000000006</v>
          </cell>
          <cell r="V24">
            <v>110.26</v>
          </cell>
          <cell r="W24">
            <v>-31.72</v>
          </cell>
          <cell r="X24" t="e">
            <v>#REF!</v>
          </cell>
          <cell r="Y24" t="e">
            <v>#REF!</v>
          </cell>
          <cell r="Z24">
            <v>-8356</v>
          </cell>
          <cell r="AA24">
            <v>1.4038706391647569</v>
          </cell>
          <cell r="AB24">
            <v>0</v>
          </cell>
          <cell r="AC24">
            <v>0</v>
          </cell>
          <cell r="AD24">
            <v>0</v>
          </cell>
          <cell r="AE24">
            <v>0</v>
          </cell>
          <cell r="AF24">
            <v>0</v>
          </cell>
          <cell r="AG24">
            <v>0</v>
          </cell>
          <cell r="AH24">
            <v>0</v>
          </cell>
          <cell r="AI24">
            <v>0</v>
          </cell>
          <cell r="AJ24">
            <v>0</v>
          </cell>
        </row>
        <row r="25">
          <cell r="B25">
            <v>599493103</v>
          </cell>
          <cell r="C25" t="str">
            <v>Best Medical, LLC</v>
          </cell>
          <cell r="D25">
            <v>41004</v>
          </cell>
          <cell r="E25">
            <v>41274</v>
          </cell>
          <cell r="F25" t="str">
            <v>112 Union Street</v>
          </cell>
          <cell r="G25">
            <v>0</v>
          </cell>
          <cell r="H25" t="str">
            <v>Leadington</v>
          </cell>
          <cell r="I25" t="str">
            <v>MO</v>
          </cell>
          <cell r="J25">
            <v>63601</v>
          </cell>
          <cell r="K25">
            <v>41915</v>
          </cell>
          <cell r="L25">
            <v>0</v>
          </cell>
          <cell r="M25">
            <v>-438</v>
          </cell>
          <cell r="N25">
            <v>0</v>
          </cell>
          <cell r="O25">
            <v>466</v>
          </cell>
          <cell r="P25">
            <v>0</v>
          </cell>
          <cell r="Q25">
            <v>36600</v>
          </cell>
          <cell r="R25">
            <v>78.540000000000006</v>
          </cell>
          <cell r="S25">
            <v>86.13</v>
          </cell>
          <cell r="T25">
            <v>0</v>
          </cell>
          <cell r="U25">
            <v>78.540000000000006</v>
          </cell>
          <cell r="V25">
            <v>86.13</v>
          </cell>
          <cell r="W25">
            <v>-7.5899999999999892</v>
          </cell>
          <cell r="X25" t="e">
            <v>#REF!</v>
          </cell>
          <cell r="Y25" t="e">
            <v>#REF!</v>
          </cell>
          <cell r="Z25">
            <v>157496</v>
          </cell>
          <cell r="AA25">
            <v>1.0966386554621848</v>
          </cell>
          <cell r="AB25">
            <v>0</v>
          </cell>
          <cell r="AC25">
            <v>0</v>
          </cell>
          <cell r="AD25">
            <v>0</v>
          </cell>
          <cell r="AE25">
            <v>0</v>
          </cell>
          <cell r="AF25">
            <v>0</v>
          </cell>
          <cell r="AG25">
            <v>0</v>
          </cell>
          <cell r="AH25">
            <v>0</v>
          </cell>
          <cell r="AI25">
            <v>0</v>
          </cell>
          <cell r="AJ25">
            <v>0</v>
          </cell>
        </row>
        <row r="26">
          <cell r="B26">
            <v>597560408</v>
          </cell>
          <cell r="C26" t="str">
            <v xml:space="preserve">Beyer Medical Group </v>
          </cell>
          <cell r="D26">
            <v>40909</v>
          </cell>
          <cell r="E26">
            <v>41274</v>
          </cell>
          <cell r="F26" t="str">
            <v>735 West Main Street</v>
          </cell>
          <cell r="G26">
            <v>0</v>
          </cell>
          <cell r="H26" t="str">
            <v>Fredericktown</v>
          </cell>
          <cell r="I26" t="str">
            <v>MO</v>
          </cell>
          <cell r="J26">
            <v>63645</v>
          </cell>
          <cell r="K26">
            <v>41915</v>
          </cell>
          <cell r="L26">
            <v>41977</v>
          </cell>
          <cell r="M26">
            <v>5240</v>
          </cell>
          <cell r="N26">
            <v>41978</v>
          </cell>
          <cell r="O26">
            <v>2327</v>
          </cell>
          <cell r="P26">
            <v>704</v>
          </cell>
          <cell r="Q26">
            <v>238055</v>
          </cell>
          <cell r="R26">
            <v>78.540000000000006</v>
          </cell>
          <cell r="S26">
            <v>96.05</v>
          </cell>
          <cell r="T26">
            <v>0</v>
          </cell>
          <cell r="U26">
            <v>78.540000000000006</v>
          </cell>
          <cell r="V26">
            <v>96.05</v>
          </cell>
          <cell r="W26">
            <v>-17.509999999999991</v>
          </cell>
          <cell r="X26" t="e">
            <v>#REF!</v>
          </cell>
          <cell r="Y26" t="e">
            <v>#REF!</v>
          </cell>
          <cell r="Z26">
            <v>61306</v>
          </cell>
          <cell r="AA26">
            <v>1.2229437229437228</v>
          </cell>
          <cell r="AB26">
            <v>0</v>
          </cell>
          <cell r="AC26">
            <v>0</v>
          </cell>
          <cell r="AD26">
            <v>0</v>
          </cell>
          <cell r="AE26">
            <v>0</v>
          </cell>
          <cell r="AF26">
            <v>0</v>
          </cell>
          <cell r="AG26">
            <v>0</v>
          </cell>
          <cell r="AH26">
            <v>0</v>
          </cell>
          <cell r="AI26">
            <v>0</v>
          </cell>
          <cell r="AJ26">
            <v>0</v>
          </cell>
        </row>
        <row r="27">
          <cell r="B27">
            <v>592365407</v>
          </cell>
          <cell r="C27" t="str">
            <v>Birch Tree Medical Clinic</v>
          </cell>
          <cell r="D27">
            <v>40725</v>
          </cell>
          <cell r="E27">
            <v>41090</v>
          </cell>
          <cell r="F27" t="str">
            <v xml:space="preserve"> O'Banion St.  &amp; Hwy 99</v>
          </cell>
          <cell r="G27" t="str">
            <v>PO Box 229</v>
          </cell>
          <cell r="H27" t="str">
            <v>Birch Tree</v>
          </cell>
          <cell r="I27" t="str">
            <v>MO</v>
          </cell>
          <cell r="J27">
            <v>65438</v>
          </cell>
          <cell r="K27">
            <v>41999</v>
          </cell>
          <cell r="L27">
            <v>42027</v>
          </cell>
          <cell r="M27">
            <v>227</v>
          </cell>
          <cell r="N27">
            <v>42045</v>
          </cell>
          <cell r="O27">
            <v>734</v>
          </cell>
          <cell r="P27">
            <v>2</v>
          </cell>
          <cell r="Q27">
            <v>57643</v>
          </cell>
          <cell r="R27" t="str">
            <v>$78.07 &amp; $78.54</v>
          </cell>
          <cell r="S27">
            <v>105.58</v>
          </cell>
          <cell r="T27">
            <v>0</v>
          </cell>
          <cell r="U27">
            <v>78.540000000000006</v>
          </cell>
          <cell r="V27">
            <v>105.58</v>
          </cell>
          <cell r="W27">
            <v>-27.039999999999992</v>
          </cell>
          <cell r="X27" t="e">
            <v>#REF!</v>
          </cell>
          <cell r="Y27" t="e">
            <v>#REF!</v>
          </cell>
          <cell r="Z27">
            <v>-35564</v>
          </cell>
          <cell r="AA27">
            <v>1.3442831678125795</v>
          </cell>
          <cell r="AB27">
            <v>0</v>
          </cell>
          <cell r="AC27">
            <v>0</v>
          </cell>
          <cell r="AD27">
            <v>0</v>
          </cell>
          <cell r="AE27">
            <v>0</v>
          </cell>
          <cell r="AF27">
            <v>0</v>
          </cell>
          <cell r="AG27">
            <v>0</v>
          </cell>
          <cell r="AH27">
            <v>0</v>
          </cell>
          <cell r="AI27">
            <v>0</v>
          </cell>
          <cell r="AJ27">
            <v>0</v>
          </cell>
        </row>
        <row r="28">
          <cell r="B28">
            <v>597111509</v>
          </cell>
          <cell r="C28" t="str">
            <v>Black River Healthcare</v>
          </cell>
          <cell r="D28">
            <v>40835</v>
          </cell>
          <cell r="E28">
            <v>41090</v>
          </cell>
          <cell r="F28" t="str">
            <v>1879 North Westwood Road</v>
          </cell>
          <cell r="G28" t="str">
            <v>PO Box 587</v>
          </cell>
          <cell r="H28" t="str">
            <v>Polar Bluff</v>
          </cell>
          <cell r="I28" t="str">
            <v>MO</v>
          </cell>
          <cell r="J28">
            <v>63902</v>
          </cell>
          <cell r="K28">
            <v>41639</v>
          </cell>
          <cell r="L28">
            <v>41646</v>
          </cell>
          <cell r="M28">
            <v>8576</v>
          </cell>
          <cell r="N28">
            <v>41654</v>
          </cell>
          <cell r="O28">
            <v>1295</v>
          </cell>
          <cell r="P28">
            <v>0</v>
          </cell>
          <cell r="Q28">
            <v>98161</v>
          </cell>
          <cell r="R28">
            <v>75.8</v>
          </cell>
          <cell r="S28">
            <v>75.8</v>
          </cell>
          <cell r="T28">
            <v>0</v>
          </cell>
          <cell r="U28">
            <v>78.540000000000006</v>
          </cell>
          <cell r="V28">
            <v>75.8</v>
          </cell>
          <cell r="W28">
            <v>2.7400000000000091</v>
          </cell>
          <cell r="X28" t="e">
            <v>#REF!</v>
          </cell>
          <cell r="Y28" t="e">
            <v>#REF!</v>
          </cell>
          <cell r="Z28">
            <v>-15909</v>
          </cell>
          <cell r="AA28">
            <v>0.96511331805449441</v>
          </cell>
          <cell r="AB28">
            <v>0</v>
          </cell>
          <cell r="AC28">
            <v>0</v>
          </cell>
          <cell r="AD28">
            <v>0</v>
          </cell>
          <cell r="AE28">
            <v>0</v>
          </cell>
          <cell r="AF28">
            <v>0</v>
          </cell>
          <cell r="AG28">
            <v>0</v>
          </cell>
          <cell r="AH28">
            <v>0</v>
          </cell>
          <cell r="AI28">
            <v>0</v>
          </cell>
          <cell r="AJ28">
            <v>0</v>
          </cell>
        </row>
        <row r="29">
          <cell r="B29">
            <v>597111509</v>
          </cell>
          <cell r="C29" t="str">
            <v>Black River Healthcare</v>
          </cell>
          <cell r="D29">
            <v>41091</v>
          </cell>
          <cell r="E29">
            <v>41164</v>
          </cell>
          <cell r="F29" t="str">
            <v>1879 North Westwood Road</v>
          </cell>
          <cell r="G29" t="str">
            <v>PO Box 587</v>
          </cell>
          <cell r="H29" t="str">
            <v>Polar Bluff</v>
          </cell>
          <cell r="I29" t="str">
            <v>MO</v>
          </cell>
          <cell r="J29">
            <v>63902</v>
          </cell>
          <cell r="K29">
            <v>41639</v>
          </cell>
          <cell r="L29">
            <v>41646</v>
          </cell>
          <cell r="M29">
            <v>0</v>
          </cell>
          <cell r="N29" t="str">
            <v>N/A</v>
          </cell>
          <cell r="O29">
            <v>242</v>
          </cell>
          <cell r="P29">
            <v>0</v>
          </cell>
          <cell r="Q29">
            <v>19007</v>
          </cell>
          <cell r="R29">
            <v>78.540000000000006</v>
          </cell>
          <cell r="S29">
            <v>89.14</v>
          </cell>
          <cell r="T29">
            <v>0</v>
          </cell>
          <cell r="U29">
            <v>78.540000000000006</v>
          </cell>
          <cell r="V29">
            <v>89.14</v>
          </cell>
          <cell r="W29">
            <v>-10.599999999999994</v>
          </cell>
          <cell r="X29" t="e">
            <v>#REF!</v>
          </cell>
          <cell r="Y29" t="e">
            <v>#REF!</v>
          </cell>
          <cell r="Z29">
            <v>-567</v>
          </cell>
          <cell r="AA29">
            <v>1.1349630761395466</v>
          </cell>
          <cell r="AB29">
            <v>0</v>
          </cell>
          <cell r="AC29">
            <v>0</v>
          </cell>
          <cell r="AD29">
            <v>0</v>
          </cell>
          <cell r="AE29">
            <v>0</v>
          </cell>
          <cell r="AF29">
            <v>0</v>
          </cell>
          <cell r="AG29">
            <v>0</v>
          </cell>
          <cell r="AH29">
            <v>0</v>
          </cell>
          <cell r="AI29">
            <v>0</v>
          </cell>
          <cell r="AJ29">
            <v>0</v>
          </cell>
        </row>
        <row r="30">
          <cell r="B30">
            <v>596054304</v>
          </cell>
          <cell r="C30" t="str">
            <v>Bolivar Family Care Center</v>
          </cell>
          <cell r="D30">
            <v>40725</v>
          </cell>
          <cell r="E30">
            <v>41090</v>
          </cell>
          <cell r="F30" t="str">
            <v>1240 North Butterfield Road</v>
          </cell>
          <cell r="G30">
            <v>0</v>
          </cell>
          <cell r="H30" t="str">
            <v>Bolivar</v>
          </cell>
          <cell r="I30" t="str">
            <v>MO</v>
          </cell>
          <cell r="J30">
            <v>65613</v>
          </cell>
          <cell r="K30">
            <v>41878</v>
          </cell>
          <cell r="L30">
            <v>41949</v>
          </cell>
          <cell r="M30">
            <v>-391</v>
          </cell>
          <cell r="N30">
            <v>41950</v>
          </cell>
          <cell r="O30">
            <v>3485</v>
          </cell>
          <cell r="P30">
            <v>5712</v>
          </cell>
          <cell r="Q30">
            <v>720127</v>
          </cell>
          <cell r="R30" t="str">
            <v>$78.07 &amp; $78.54</v>
          </cell>
          <cell r="S30">
            <v>101.19</v>
          </cell>
          <cell r="T30">
            <v>0</v>
          </cell>
          <cell r="U30">
            <v>78.540000000000006</v>
          </cell>
          <cell r="V30">
            <v>101.19</v>
          </cell>
          <cell r="W30">
            <v>-22.649999999999991</v>
          </cell>
          <cell r="X30" t="e">
            <v>#REF!</v>
          </cell>
          <cell r="Y30" t="e">
            <v>#REF!</v>
          </cell>
          <cell r="Z30">
            <v>1251329</v>
          </cell>
          <cell r="AA30">
            <v>1.2883880825057294</v>
          </cell>
          <cell r="AB30">
            <v>0</v>
          </cell>
          <cell r="AC30">
            <v>0</v>
          </cell>
          <cell r="AD30">
            <v>0</v>
          </cell>
          <cell r="AE30">
            <v>0</v>
          </cell>
          <cell r="AF30">
            <v>0</v>
          </cell>
          <cell r="AG30">
            <v>0</v>
          </cell>
          <cell r="AH30">
            <v>0</v>
          </cell>
          <cell r="AI30">
            <v>0</v>
          </cell>
          <cell r="AJ30">
            <v>0</v>
          </cell>
        </row>
        <row r="31">
          <cell r="B31">
            <v>591888607</v>
          </cell>
          <cell r="C31" t="str">
            <v>Bolivar Medical Center, Inc.</v>
          </cell>
          <cell r="D31">
            <v>40909</v>
          </cell>
          <cell r="E31">
            <v>41274</v>
          </cell>
          <cell r="F31" t="str">
            <v>714 North Pomme De Terre Road</v>
          </cell>
          <cell r="G31">
            <v>0</v>
          </cell>
          <cell r="H31" t="str">
            <v>Bolivar</v>
          </cell>
          <cell r="I31" t="str">
            <v>MO</v>
          </cell>
          <cell r="J31">
            <v>65613</v>
          </cell>
          <cell r="K31">
            <v>42139</v>
          </cell>
          <cell r="L31">
            <v>0</v>
          </cell>
          <cell r="M31">
            <v>-22289</v>
          </cell>
          <cell r="N31">
            <v>0</v>
          </cell>
          <cell r="O31">
            <v>998</v>
          </cell>
          <cell r="P31">
            <v>790</v>
          </cell>
          <cell r="Q31">
            <v>105224</v>
          </cell>
          <cell r="R31">
            <v>58.85</v>
          </cell>
          <cell r="S31">
            <v>58.85</v>
          </cell>
          <cell r="T31">
            <v>0</v>
          </cell>
          <cell r="U31">
            <v>78.540000000000006</v>
          </cell>
          <cell r="V31">
            <v>58.85</v>
          </cell>
          <cell r="W31">
            <v>19.690000000000005</v>
          </cell>
          <cell r="X31" t="e">
            <v>#REF!</v>
          </cell>
          <cell r="Y31" t="e">
            <v>#REF!</v>
          </cell>
          <cell r="Z31">
            <v>-90093</v>
          </cell>
          <cell r="AA31">
            <v>0.74929971988795518</v>
          </cell>
          <cell r="AB31">
            <v>0</v>
          </cell>
          <cell r="AC31">
            <v>0</v>
          </cell>
          <cell r="AD31">
            <v>0</v>
          </cell>
          <cell r="AE31">
            <v>0</v>
          </cell>
          <cell r="AF31">
            <v>0</v>
          </cell>
          <cell r="AG31">
            <v>0</v>
          </cell>
          <cell r="AH31">
            <v>0</v>
          </cell>
          <cell r="AI31">
            <v>0</v>
          </cell>
          <cell r="AJ31">
            <v>0</v>
          </cell>
        </row>
        <row r="32">
          <cell r="B32">
            <v>593952104</v>
          </cell>
          <cell r="C32" t="str">
            <v>Bonne Terre Health Clinic, LLC</v>
          </cell>
          <cell r="D32">
            <v>40909</v>
          </cell>
          <cell r="E32">
            <v>41213</v>
          </cell>
          <cell r="F32" t="str">
            <v>55 Nesbit Drive</v>
          </cell>
          <cell r="G32">
            <v>0</v>
          </cell>
          <cell r="H32" t="str">
            <v>Bonne Terre</v>
          </cell>
          <cell r="I32" t="str">
            <v>MO</v>
          </cell>
          <cell r="J32">
            <v>63628</v>
          </cell>
          <cell r="K32">
            <v>41603</v>
          </cell>
          <cell r="L32">
            <v>41628</v>
          </cell>
          <cell r="M32">
            <v>-132</v>
          </cell>
          <cell r="N32">
            <v>41628</v>
          </cell>
          <cell r="O32">
            <v>796</v>
          </cell>
          <cell r="P32">
            <v>899</v>
          </cell>
          <cell r="Q32">
            <v>133125</v>
          </cell>
          <cell r="R32">
            <v>78.540000000000006</v>
          </cell>
          <cell r="S32">
            <v>80.64</v>
          </cell>
          <cell r="T32">
            <v>0</v>
          </cell>
          <cell r="U32">
            <v>78.540000000000006</v>
          </cell>
          <cell r="V32">
            <v>80.64</v>
          </cell>
          <cell r="W32">
            <v>-2.0999999999999943</v>
          </cell>
          <cell r="X32" t="e">
            <v>#REF!</v>
          </cell>
          <cell r="Y32" t="e">
            <v>#REF!</v>
          </cell>
          <cell r="Z32">
            <v>137690</v>
          </cell>
          <cell r="AA32">
            <v>1.0267379679144384</v>
          </cell>
          <cell r="AB32">
            <v>0</v>
          </cell>
          <cell r="AC32">
            <v>0</v>
          </cell>
          <cell r="AD32">
            <v>0</v>
          </cell>
          <cell r="AE32">
            <v>0</v>
          </cell>
          <cell r="AF32">
            <v>0</v>
          </cell>
          <cell r="AG32">
            <v>0</v>
          </cell>
          <cell r="AH32">
            <v>0</v>
          </cell>
          <cell r="AI32">
            <v>0</v>
          </cell>
          <cell r="AJ32">
            <v>0</v>
          </cell>
        </row>
        <row r="33">
          <cell r="B33">
            <v>594456402</v>
          </cell>
          <cell r="C33" t="str">
            <v>Boone Convenient Care</v>
          </cell>
          <cell r="D33">
            <v>40909</v>
          </cell>
          <cell r="E33">
            <v>41274</v>
          </cell>
          <cell r="F33" t="str">
            <v>1600 North Morley, Suite A120</v>
          </cell>
          <cell r="G33">
            <v>0</v>
          </cell>
          <cell r="H33" t="str">
            <v>Moberly</v>
          </cell>
          <cell r="I33" t="str">
            <v>MO</v>
          </cell>
          <cell r="J33">
            <v>65270</v>
          </cell>
          <cell r="K33">
            <v>41919</v>
          </cell>
          <cell r="L33">
            <v>42025</v>
          </cell>
          <cell r="M33">
            <v>762</v>
          </cell>
          <cell r="N33">
            <v>42030</v>
          </cell>
          <cell r="O33">
            <v>262</v>
          </cell>
          <cell r="P33">
            <v>0</v>
          </cell>
          <cell r="Q33">
            <v>20577</v>
          </cell>
          <cell r="R33">
            <v>78.540000000000006</v>
          </cell>
          <cell r="S33">
            <v>89.12</v>
          </cell>
          <cell r="T33">
            <v>0</v>
          </cell>
          <cell r="U33">
            <v>78.540000000000006</v>
          </cell>
          <cell r="V33">
            <v>89.12</v>
          </cell>
          <cell r="W33">
            <v>-10.579999999999998</v>
          </cell>
          <cell r="X33" t="e">
            <v>#REF!</v>
          </cell>
          <cell r="Y33" t="e">
            <v>#REF!</v>
          </cell>
          <cell r="Z33">
            <v>-12994</v>
          </cell>
          <cell r="AA33">
            <v>1.1347084288260758</v>
          </cell>
          <cell r="AB33">
            <v>0</v>
          </cell>
          <cell r="AC33">
            <v>0</v>
          </cell>
          <cell r="AD33">
            <v>0</v>
          </cell>
          <cell r="AE33">
            <v>0</v>
          </cell>
          <cell r="AF33">
            <v>0</v>
          </cell>
          <cell r="AG33">
            <v>0</v>
          </cell>
          <cell r="AH33">
            <v>0</v>
          </cell>
          <cell r="AI33">
            <v>0</v>
          </cell>
          <cell r="AJ33">
            <v>0</v>
          </cell>
        </row>
        <row r="34">
          <cell r="B34">
            <v>599512605</v>
          </cell>
          <cell r="C34" t="str">
            <v>Bootheel Counseling Services</v>
          </cell>
          <cell r="D34">
            <v>40725</v>
          </cell>
          <cell r="E34">
            <v>41090</v>
          </cell>
          <cell r="F34" t="str">
            <v>760 Plantation Blvd</v>
          </cell>
          <cell r="G34">
            <v>0</v>
          </cell>
          <cell r="H34" t="str">
            <v>Sikeston</v>
          </cell>
          <cell r="I34" t="str">
            <v>MO</v>
          </cell>
          <cell r="J34">
            <v>63801</v>
          </cell>
          <cell r="K34">
            <v>0</v>
          </cell>
          <cell r="L34">
            <v>0</v>
          </cell>
          <cell r="M34">
            <v>0</v>
          </cell>
          <cell r="N34">
            <v>0</v>
          </cell>
          <cell r="O34">
            <v>0</v>
          </cell>
          <cell r="P34">
            <v>0</v>
          </cell>
          <cell r="Q34">
            <v>0</v>
          </cell>
          <cell r="R34">
            <v>0</v>
          </cell>
          <cell r="S34">
            <v>0</v>
          </cell>
          <cell r="T34">
            <v>0</v>
          </cell>
          <cell r="U34">
            <v>78.540000000000006</v>
          </cell>
          <cell r="V34">
            <v>0</v>
          </cell>
          <cell r="W34">
            <v>78.540000000000006</v>
          </cell>
          <cell r="X34" t="e">
            <v>#REF!</v>
          </cell>
          <cell r="Y34" t="e">
            <v>#REF!</v>
          </cell>
          <cell r="Z34">
            <v>0</v>
          </cell>
          <cell r="AA34">
            <v>0</v>
          </cell>
          <cell r="AB34">
            <v>0</v>
          </cell>
          <cell r="AC34">
            <v>0</v>
          </cell>
          <cell r="AD34">
            <v>0</v>
          </cell>
          <cell r="AE34">
            <v>0</v>
          </cell>
          <cell r="AF34">
            <v>0</v>
          </cell>
          <cell r="AG34">
            <v>0</v>
          </cell>
          <cell r="AH34">
            <v>0</v>
          </cell>
          <cell r="AI34">
            <v>0</v>
          </cell>
          <cell r="AJ34">
            <v>0</v>
          </cell>
        </row>
        <row r="35">
          <cell r="B35">
            <v>595903410</v>
          </cell>
          <cell r="C35" t="str">
            <v>Bridges Medical Services of Sparta</v>
          </cell>
          <cell r="D35">
            <v>40909</v>
          </cell>
          <cell r="E35">
            <v>41274</v>
          </cell>
          <cell r="F35" t="str">
            <v>155 Village Drive</v>
          </cell>
          <cell r="G35">
            <v>0</v>
          </cell>
          <cell r="H35" t="str">
            <v>Sparta</v>
          </cell>
          <cell r="I35" t="str">
            <v>MO</v>
          </cell>
          <cell r="J35">
            <v>65753</v>
          </cell>
          <cell r="K35">
            <v>41879</v>
          </cell>
          <cell r="L35">
            <v>41893</v>
          </cell>
          <cell r="M35">
            <v>3423</v>
          </cell>
          <cell r="N35">
            <v>41908</v>
          </cell>
          <cell r="O35">
            <v>2013</v>
          </cell>
          <cell r="P35">
            <v>0</v>
          </cell>
          <cell r="Q35">
            <v>158101</v>
          </cell>
          <cell r="R35">
            <v>78.540000000000006</v>
          </cell>
          <cell r="S35">
            <v>84.38</v>
          </cell>
          <cell r="T35">
            <v>0</v>
          </cell>
          <cell r="U35">
            <v>78.540000000000006</v>
          </cell>
          <cell r="V35">
            <v>84.38</v>
          </cell>
          <cell r="W35">
            <v>-5.8399999999999892</v>
          </cell>
          <cell r="X35" t="e">
            <v>#REF!</v>
          </cell>
          <cell r="Y35" t="e">
            <v>#REF!</v>
          </cell>
          <cell r="Z35">
            <v>55996</v>
          </cell>
          <cell r="AA35">
            <v>1.0743570155334861</v>
          </cell>
          <cell r="AB35">
            <v>0</v>
          </cell>
          <cell r="AC35">
            <v>0</v>
          </cell>
          <cell r="AD35">
            <v>0</v>
          </cell>
          <cell r="AE35">
            <v>0</v>
          </cell>
          <cell r="AF35">
            <v>0</v>
          </cell>
          <cell r="AG35">
            <v>0</v>
          </cell>
          <cell r="AH35">
            <v>0</v>
          </cell>
          <cell r="AI35">
            <v>0</v>
          </cell>
          <cell r="AJ35">
            <v>0</v>
          </cell>
        </row>
        <row r="36">
          <cell r="B36">
            <v>595903402</v>
          </cell>
          <cell r="C36" t="str">
            <v>Bridges Medical Services, PC</v>
          </cell>
          <cell r="D36">
            <v>40909</v>
          </cell>
          <cell r="E36">
            <v>41274</v>
          </cell>
          <cell r="F36" t="str">
            <v>256 State Highway H</v>
          </cell>
          <cell r="G36">
            <v>0</v>
          </cell>
          <cell r="H36" t="str">
            <v>Forsyth</v>
          </cell>
          <cell r="I36" t="str">
            <v>MO</v>
          </cell>
          <cell r="J36">
            <v>65653</v>
          </cell>
          <cell r="K36">
            <v>41879</v>
          </cell>
          <cell r="L36">
            <v>41893</v>
          </cell>
          <cell r="M36">
            <v>4848</v>
          </cell>
          <cell r="N36">
            <v>41908</v>
          </cell>
          <cell r="O36">
            <v>2851</v>
          </cell>
          <cell r="P36">
            <v>0</v>
          </cell>
          <cell r="Q36">
            <v>223918</v>
          </cell>
          <cell r="R36">
            <v>78.540000000000006</v>
          </cell>
          <cell r="S36">
            <v>84.38</v>
          </cell>
          <cell r="T36">
            <v>0</v>
          </cell>
          <cell r="U36">
            <v>78.540000000000006</v>
          </cell>
          <cell r="V36">
            <v>84.38</v>
          </cell>
          <cell r="W36">
            <v>-5.8399999999999892</v>
          </cell>
          <cell r="X36" t="e">
            <v>#REF!</v>
          </cell>
          <cell r="Y36" t="e">
            <v>#REF!</v>
          </cell>
          <cell r="Z36">
            <v>55996</v>
          </cell>
          <cell r="AA36">
            <v>1.0743570155334861</v>
          </cell>
          <cell r="AB36">
            <v>0</v>
          </cell>
          <cell r="AC36">
            <v>0</v>
          </cell>
          <cell r="AD36">
            <v>0</v>
          </cell>
          <cell r="AE36">
            <v>0</v>
          </cell>
          <cell r="AF36">
            <v>0</v>
          </cell>
          <cell r="AG36">
            <v>0</v>
          </cell>
          <cell r="AH36">
            <v>0</v>
          </cell>
          <cell r="AI36">
            <v>0</v>
          </cell>
          <cell r="AJ36">
            <v>0</v>
          </cell>
        </row>
        <row r="37">
          <cell r="B37">
            <v>595903428</v>
          </cell>
          <cell r="C37" t="str">
            <v>Bridges Medical Services, PC - Branson Walk-In Clinic</v>
          </cell>
          <cell r="D37">
            <v>40909</v>
          </cell>
          <cell r="E37">
            <v>41274</v>
          </cell>
          <cell r="F37" t="str">
            <v>1440 State Highway 248, Suite J</v>
          </cell>
          <cell r="G37">
            <v>0</v>
          </cell>
          <cell r="H37" t="str">
            <v>Branson</v>
          </cell>
          <cell r="I37" t="str">
            <v>Mo</v>
          </cell>
          <cell r="J37">
            <v>65653</v>
          </cell>
          <cell r="K37">
            <v>41879</v>
          </cell>
          <cell r="L37">
            <v>41893</v>
          </cell>
          <cell r="M37">
            <v>737</v>
          </cell>
          <cell r="N37">
            <v>41908</v>
          </cell>
          <cell r="O37">
            <v>1338</v>
          </cell>
          <cell r="P37">
            <v>0</v>
          </cell>
          <cell r="Q37">
            <v>105087</v>
          </cell>
          <cell r="R37">
            <v>78.540000000000006</v>
          </cell>
          <cell r="S37">
            <v>84.38</v>
          </cell>
          <cell r="T37">
            <v>0</v>
          </cell>
          <cell r="U37">
            <v>78.540000000000006</v>
          </cell>
          <cell r="V37">
            <v>84.38</v>
          </cell>
          <cell r="W37">
            <v>-5.8399999999999892</v>
          </cell>
          <cell r="X37" t="e">
            <v>#REF!</v>
          </cell>
          <cell r="Y37" t="e">
            <v>#REF!</v>
          </cell>
          <cell r="Z37">
            <v>55996</v>
          </cell>
          <cell r="AA37">
            <v>1.0743570155334861</v>
          </cell>
          <cell r="AB37">
            <v>0</v>
          </cell>
          <cell r="AC37">
            <v>0</v>
          </cell>
          <cell r="AD37">
            <v>0</v>
          </cell>
          <cell r="AE37">
            <v>0</v>
          </cell>
          <cell r="AF37">
            <v>0</v>
          </cell>
          <cell r="AG37">
            <v>0</v>
          </cell>
          <cell r="AH37">
            <v>0</v>
          </cell>
          <cell r="AI37">
            <v>0</v>
          </cell>
          <cell r="AJ37">
            <v>0</v>
          </cell>
        </row>
        <row r="38">
          <cell r="B38">
            <v>599022308</v>
          </cell>
          <cell r="C38" t="str">
            <v>Burton Creek Medical Clinic</v>
          </cell>
          <cell r="D38">
            <v>40909</v>
          </cell>
          <cell r="E38">
            <v>41274</v>
          </cell>
          <cell r="F38" t="str">
            <v>805 Kentucky  Suite One</v>
          </cell>
          <cell r="G38">
            <v>0</v>
          </cell>
          <cell r="H38" t="str">
            <v>West Plains</v>
          </cell>
          <cell r="I38" t="str">
            <v>MO</v>
          </cell>
          <cell r="J38">
            <v>65775</v>
          </cell>
          <cell r="K38">
            <v>41919</v>
          </cell>
          <cell r="L38">
            <v>41933</v>
          </cell>
          <cell r="M38">
            <v>25187</v>
          </cell>
          <cell r="N38">
            <v>41950</v>
          </cell>
          <cell r="O38">
            <v>14817</v>
          </cell>
          <cell r="P38">
            <v>0</v>
          </cell>
          <cell r="Q38">
            <v>1163727</v>
          </cell>
          <cell r="R38">
            <v>78.540000000000006</v>
          </cell>
          <cell r="S38">
            <v>87.37</v>
          </cell>
          <cell r="T38">
            <v>0</v>
          </cell>
          <cell r="U38">
            <v>78.540000000000006</v>
          </cell>
          <cell r="V38">
            <v>87.37</v>
          </cell>
          <cell r="W38">
            <v>-8.8299999999999983</v>
          </cell>
          <cell r="X38" t="e">
            <v>#REF!</v>
          </cell>
          <cell r="Y38" t="e">
            <v>#REF!</v>
          </cell>
          <cell r="Z38">
            <v>-705150</v>
          </cell>
          <cell r="AA38">
            <v>1.1124267888973771</v>
          </cell>
          <cell r="AB38">
            <v>0</v>
          </cell>
          <cell r="AC38">
            <v>0</v>
          </cell>
          <cell r="AD38">
            <v>0</v>
          </cell>
          <cell r="AE38">
            <v>0</v>
          </cell>
          <cell r="AF38">
            <v>0</v>
          </cell>
          <cell r="AG38">
            <v>0</v>
          </cell>
          <cell r="AH38">
            <v>0</v>
          </cell>
          <cell r="AI38">
            <v>0</v>
          </cell>
          <cell r="AJ38">
            <v>0</v>
          </cell>
        </row>
        <row r="39">
          <cell r="B39">
            <v>595379314</v>
          </cell>
          <cell r="C39" t="str">
            <v>Byrnes Mill Medical Center - Richwoods</v>
          </cell>
          <cell r="D39">
            <v>40909</v>
          </cell>
          <cell r="E39">
            <v>41274</v>
          </cell>
          <cell r="F39" t="str">
            <v>10649 State Highway A</v>
          </cell>
          <cell r="G39" t="str">
            <v>P.O. Box 280</v>
          </cell>
          <cell r="H39" t="str">
            <v>Richwoods</v>
          </cell>
          <cell r="I39" t="str">
            <v>MO</v>
          </cell>
          <cell r="J39">
            <v>63071</v>
          </cell>
          <cell r="K39">
            <v>41848</v>
          </cell>
          <cell r="L39">
            <v>0</v>
          </cell>
          <cell r="M39">
            <v>0</v>
          </cell>
          <cell r="N39">
            <v>0</v>
          </cell>
          <cell r="O39">
            <v>0</v>
          </cell>
          <cell r="P39">
            <v>0</v>
          </cell>
          <cell r="Q39">
            <v>0</v>
          </cell>
          <cell r="R39">
            <v>78.540000000000006</v>
          </cell>
          <cell r="S39">
            <v>102.57</v>
          </cell>
          <cell r="T39">
            <v>0</v>
          </cell>
          <cell r="U39">
            <v>78.540000000000006</v>
          </cell>
          <cell r="V39">
            <v>102.57</v>
          </cell>
          <cell r="W39">
            <v>-24.029999999999987</v>
          </cell>
          <cell r="X39" t="e">
            <v>#REF!</v>
          </cell>
          <cell r="Y39" t="e">
            <v>#REF!</v>
          </cell>
          <cell r="Z39">
            <v>211606</v>
          </cell>
          <cell r="AA39">
            <v>1.3059587471352174</v>
          </cell>
          <cell r="AB39">
            <v>0</v>
          </cell>
          <cell r="AC39">
            <v>0</v>
          </cell>
          <cell r="AD39">
            <v>0</v>
          </cell>
          <cell r="AE39">
            <v>0</v>
          </cell>
          <cell r="AF39">
            <v>0</v>
          </cell>
          <cell r="AG39">
            <v>0</v>
          </cell>
          <cell r="AH39">
            <v>0</v>
          </cell>
          <cell r="AI39">
            <v>0</v>
          </cell>
          <cell r="AJ39">
            <v>0</v>
          </cell>
        </row>
        <row r="40">
          <cell r="B40">
            <v>595379306</v>
          </cell>
          <cell r="C40" t="str">
            <v>Byrnes Mill Medical Center-House Springs</v>
          </cell>
          <cell r="D40">
            <v>40909</v>
          </cell>
          <cell r="E40">
            <v>41274</v>
          </cell>
          <cell r="F40" t="str">
            <v>100 Osage Executive Circle</v>
          </cell>
          <cell r="G40">
            <v>0</v>
          </cell>
          <cell r="H40" t="str">
            <v>House Springs</v>
          </cell>
          <cell r="I40" t="str">
            <v>MO</v>
          </cell>
          <cell r="J40">
            <v>63051</v>
          </cell>
          <cell r="K40">
            <v>41848</v>
          </cell>
          <cell r="L40">
            <v>0</v>
          </cell>
          <cell r="M40">
            <v>123</v>
          </cell>
          <cell r="N40">
            <v>0</v>
          </cell>
          <cell r="O40">
            <v>1188</v>
          </cell>
          <cell r="P40">
            <v>3253</v>
          </cell>
          <cell r="Q40">
            <v>348796</v>
          </cell>
          <cell r="R40">
            <v>78.540000000000006</v>
          </cell>
          <cell r="S40">
            <v>102.57</v>
          </cell>
          <cell r="T40">
            <v>0</v>
          </cell>
          <cell r="U40">
            <v>78.540000000000006</v>
          </cell>
          <cell r="V40">
            <v>102.57</v>
          </cell>
          <cell r="W40">
            <v>-24.029999999999987</v>
          </cell>
          <cell r="X40" t="e">
            <v>#REF!</v>
          </cell>
          <cell r="Y40" t="e">
            <v>#REF!</v>
          </cell>
          <cell r="Z40">
            <v>211606</v>
          </cell>
          <cell r="AA40">
            <v>1.3059587471352174</v>
          </cell>
          <cell r="AB40">
            <v>0</v>
          </cell>
          <cell r="AC40">
            <v>0</v>
          </cell>
          <cell r="AD40">
            <v>0</v>
          </cell>
          <cell r="AE40">
            <v>0</v>
          </cell>
          <cell r="AF40">
            <v>0</v>
          </cell>
          <cell r="AG40">
            <v>0</v>
          </cell>
          <cell r="AH40">
            <v>0</v>
          </cell>
          <cell r="AI40">
            <v>0</v>
          </cell>
          <cell r="AJ40">
            <v>0</v>
          </cell>
        </row>
        <row r="41">
          <cell r="B41">
            <v>597792605</v>
          </cell>
          <cell r="C41" t="str">
            <v>Canton Rural Health Affiliate</v>
          </cell>
          <cell r="D41">
            <v>40909</v>
          </cell>
          <cell r="E41">
            <v>41274</v>
          </cell>
          <cell r="F41" t="str">
            <v>1100 East Outer Road South, RT B</v>
          </cell>
          <cell r="G41">
            <v>0</v>
          </cell>
          <cell r="H41" t="str">
            <v>Canton</v>
          </cell>
          <cell r="I41" t="str">
            <v>MO</v>
          </cell>
          <cell r="J41">
            <v>63435</v>
          </cell>
          <cell r="K41">
            <v>41922</v>
          </cell>
          <cell r="L41">
            <v>41957</v>
          </cell>
          <cell r="M41">
            <v>-90</v>
          </cell>
          <cell r="N41">
            <v>41964</v>
          </cell>
          <cell r="O41">
            <v>928</v>
          </cell>
          <cell r="P41">
            <v>0</v>
          </cell>
          <cell r="Q41">
            <v>72885</v>
          </cell>
          <cell r="R41">
            <v>78.540000000000006</v>
          </cell>
          <cell r="S41">
            <v>130.22</v>
          </cell>
          <cell r="T41">
            <v>0</v>
          </cell>
          <cell r="U41">
            <v>78.540000000000006</v>
          </cell>
          <cell r="V41">
            <v>130.22</v>
          </cell>
          <cell r="W41">
            <v>-51.679999999999993</v>
          </cell>
          <cell r="X41" t="e">
            <v>#REF!</v>
          </cell>
          <cell r="Y41" t="e">
            <v>#REF!</v>
          </cell>
          <cell r="Z41">
            <v>31689</v>
          </cell>
          <cell r="AA41">
            <v>1.6580086580086579</v>
          </cell>
          <cell r="AB41">
            <v>0</v>
          </cell>
          <cell r="AC41">
            <v>0</v>
          </cell>
          <cell r="AD41">
            <v>0</v>
          </cell>
          <cell r="AE41">
            <v>0</v>
          </cell>
          <cell r="AF41">
            <v>0</v>
          </cell>
          <cell r="AG41">
            <v>0</v>
          </cell>
          <cell r="AH41">
            <v>0</v>
          </cell>
          <cell r="AI41">
            <v>0</v>
          </cell>
          <cell r="AJ41">
            <v>0</v>
          </cell>
        </row>
        <row r="42">
          <cell r="B42">
            <v>595175001</v>
          </cell>
          <cell r="C42" t="str">
            <v>Cape Family Medical Clinic LLC</v>
          </cell>
          <cell r="D42">
            <v>40544</v>
          </cell>
          <cell r="E42">
            <v>41274</v>
          </cell>
          <cell r="F42" t="str">
            <v>24 North Sprigg Street  Suite 1</v>
          </cell>
          <cell r="G42">
            <v>0</v>
          </cell>
          <cell r="H42" t="str">
            <v>Cape Girardeau</v>
          </cell>
          <cell r="I42" t="str">
            <v>MO</v>
          </cell>
          <cell r="J42">
            <v>63701</v>
          </cell>
          <cell r="K42">
            <v>41915</v>
          </cell>
          <cell r="L42">
            <v>41922</v>
          </cell>
          <cell r="M42">
            <v>9524</v>
          </cell>
          <cell r="N42">
            <v>41936</v>
          </cell>
          <cell r="O42">
            <v>2761</v>
          </cell>
          <cell r="P42">
            <v>0</v>
          </cell>
          <cell r="Q42">
            <v>216849</v>
          </cell>
          <cell r="R42">
            <v>78.540000000000006</v>
          </cell>
          <cell r="S42">
            <v>78.900000000000006</v>
          </cell>
          <cell r="T42">
            <v>0</v>
          </cell>
          <cell r="U42">
            <v>78.540000000000006</v>
          </cell>
          <cell r="V42">
            <v>78.900000000000006</v>
          </cell>
          <cell r="W42">
            <v>-0.35999999999999943</v>
          </cell>
          <cell r="X42" t="e">
            <v>#REF!</v>
          </cell>
          <cell r="Y42" t="e">
            <v>#REF!</v>
          </cell>
          <cell r="Z42">
            <v>-18654</v>
          </cell>
          <cell r="AA42">
            <v>1.0045836516424751</v>
          </cell>
          <cell r="AB42">
            <v>0</v>
          </cell>
          <cell r="AC42">
            <v>0</v>
          </cell>
          <cell r="AD42">
            <v>0</v>
          </cell>
          <cell r="AE42">
            <v>0</v>
          </cell>
          <cell r="AF42">
            <v>0</v>
          </cell>
          <cell r="AG42">
            <v>0</v>
          </cell>
          <cell r="AH42">
            <v>0</v>
          </cell>
          <cell r="AI42">
            <v>0</v>
          </cell>
          <cell r="AJ42">
            <v>0</v>
          </cell>
        </row>
        <row r="43">
          <cell r="B43">
            <v>598534907</v>
          </cell>
          <cell r="C43" t="str">
            <v>Cape Girardeau County Rural Health Clinic</v>
          </cell>
          <cell r="D43">
            <v>40909</v>
          </cell>
          <cell r="E43">
            <v>41274</v>
          </cell>
          <cell r="F43" t="str">
            <v>1121 Linden St.</v>
          </cell>
          <cell r="G43" t="str">
            <v>PO Box 1839</v>
          </cell>
          <cell r="H43" t="str">
            <v>Cape Girardeau</v>
          </cell>
          <cell r="I43" t="str">
            <v>MO</v>
          </cell>
          <cell r="J43">
            <v>63703</v>
          </cell>
          <cell r="K43">
            <v>41918</v>
          </cell>
          <cell r="L43">
            <v>41949</v>
          </cell>
          <cell r="M43">
            <v>-475</v>
          </cell>
          <cell r="N43">
            <v>41950</v>
          </cell>
          <cell r="O43">
            <v>3011</v>
          </cell>
          <cell r="P43">
            <v>0</v>
          </cell>
          <cell r="Q43">
            <v>236484</v>
          </cell>
          <cell r="R43">
            <v>78.540000000000006</v>
          </cell>
          <cell r="S43">
            <v>181.11</v>
          </cell>
          <cell r="T43">
            <v>0</v>
          </cell>
          <cell r="U43">
            <v>78.540000000000006</v>
          </cell>
          <cell r="V43">
            <v>181.11</v>
          </cell>
          <cell r="W43">
            <v>-102.57000000000001</v>
          </cell>
          <cell r="X43" t="e">
            <v>#REF!</v>
          </cell>
          <cell r="Y43" t="e">
            <v>#REF!</v>
          </cell>
          <cell r="Z43">
            <v>0</v>
          </cell>
          <cell r="AA43">
            <v>2.3059587471352176</v>
          </cell>
          <cell r="AB43">
            <v>0</v>
          </cell>
          <cell r="AC43">
            <v>0</v>
          </cell>
          <cell r="AD43">
            <v>0</v>
          </cell>
          <cell r="AE43">
            <v>0</v>
          </cell>
          <cell r="AF43">
            <v>0</v>
          </cell>
          <cell r="AG43">
            <v>0</v>
          </cell>
          <cell r="AH43">
            <v>0</v>
          </cell>
          <cell r="AI43">
            <v>0</v>
          </cell>
          <cell r="AJ43">
            <v>0</v>
          </cell>
        </row>
        <row r="44">
          <cell r="B44">
            <v>590002789</v>
          </cell>
          <cell r="C44" t="str">
            <v>Carol Timmons Clinic</v>
          </cell>
          <cell r="D44">
            <v>41158</v>
          </cell>
          <cell r="E44">
            <v>41274</v>
          </cell>
          <cell r="F44" t="str">
            <v>101 North Center Street</v>
          </cell>
          <cell r="G44">
            <v>0</v>
          </cell>
          <cell r="H44" t="str">
            <v>Clarence</v>
          </cell>
          <cell r="I44" t="str">
            <v>MO</v>
          </cell>
          <cell r="J44">
            <v>63437</v>
          </cell>
          <cell r="K44">
            <v>41918</v>
          </cell>
          <cell r="L44" t="str">
            <v>N/A</v>
          </cell>
          <cell r="M44">
            <v>0</v>
          </cell>
          <cell r="N44" t="str">
            <v>N/A</v>
          </cell>
          <cell r="O44">
            <v>0</v>
          </cell>
          <cell r="P44">
            <v>0</v>
          </cell>
          <cell r="Q44">
            <v>0</v>
          </cell>
          <cell r="R44">
            <v>0</v>
          </cell>
          <cell r="S44">
            <v>0</v>
          </cell>
          <cell r="T44">
            <v>0</v>
          </cell>
          <cell r="U44">
            <v>78.540000000000006</v>
          </cell>
          <cell r="V44">
            <v>0</v>
          </cell>
          <cell r="W44">
            <v>78.540000000000006</v>
          </cell>
          <cell r="X44" t="e">
            <v>#REF!</v>
          </cell>
          <cell r="Y44" t="e">
            <v>#REF!</v>
          </cell>
          <cell r="Z44">
            <v>0</v>
          </cell>
          <cell r="AA44">
            <v>0</v>
          </cell>
          <cell r="AB44">
            <v>0</v>
          </cell>
          <cell r="AC44">
            <v>0</v>
          </cell>
          <cell r="AD44">
            <v>0</v>
          </cell>
          <cell r="AE44">
            <v>0</v>
          </cell>
          <cell r="AF44">
            <v>0</v>
          </cell>
          <cell r="AG44">
            <v>0</v>
          </cell>
          <cell r="AH44">
            <v>0</v>
          </cell>
          <cell r="AI44">
            <v>0</v>
          </cell>
          <cell r="AJ44">
            <v>0</v>
          </cell>
        </row>
        <row r="45">
          <cell r="B45">
            <v>596113605</v>
          </cell>
          <cell r="C45" t="str">
            <v>Caruthersville Clinic</v>
          </cell>
          <cell r="D45">
            <v>40544</v>
          </cell>
          <cell r="E45">
            <v>40939</v>
          </cell>
          <cell r="F45" t="str">
            <v>412 Ward Avenue</v>
          </cell>
          <cell r="G45" t="str">
            <v>PO Box 881</v>
          </cell>
          <cell r="H45" t="str">
            <v>Caruthersville</v>
          </cell>
          <cell r="I45" t="str">
            <v>MO</v>
          </cell>
          <cell r="J45">
            <v>63830</v>
          </cell>
          <cell r="K45">
            <v>41621</v>
          </cell>
          <cell r="L45" t="str">
            <v>N/A</v>
          </cell>
          <cell r="M45">
            <v>-2080</v>
          </cell>
          <cell r="N45">
            <v>41908</v>
          </cell>
          <cell r="O45">
            <v>5073</v>
          </cell>
          <cell r="P45">
            <v>0</v>
          </cell>
          <cell r="Q45">
            <v>393969</v>
          </cell>
          <cell r="R45">
            <v>78.540000000000006</v>
          </cell>
          <cell r="S45">
            <v>77.760000000000005</v>
          </cell>
          <cell r="T45">
            <v>0</v>
          </cell>
          <cell r="U45">
            <v>78.540000000000006</v>
          </cell>
          <cell r="V45">
            <v>77.760000000000005</v>
          </cell>
          <cell r="W45">
            <v>0.78000000000000114</v>
          </cell>
          <cell r="X45" t="e">
            <v>#REF!</v>
          </cell>
          <cell r="Y45" t="e">
            <v>#REF!</v>
          </cell>
          <cell r="Z45">
            <v>-96080</v>
          </cell>
          <cell r="AA45">
            <v>0.99006875477463707</v>
          </cell>
          <cell r="AB45">
            <v>0</v>
          </cell>
          <cell r="AC45">
            <v>0</v>
          </cell>
          <cell r="AD45">
            <v>0</v>
          </cell>
          <cell r="AE45">
            <v>0</v>
          </cell>
          <cell r="AF45">
            <v>0</v>
          </cell>
          <cell r="AG45">
            <v>0</v>
          </cell>
          <cell r="AH45">
            <v>0</v>
          </cell>
          <cell r="AI45">
            <v>0</v>
          </cell>
          <cell r="AJ45">
            <v>0</v>
          </cell>
        </row>
        <row r="46">
          <cell r="B46">
            <v>597191204</v>
          </cell>
          <cell r="C46" t="str">
            <v>Caruthersville Clinic - Hayti</v>
          </cell>
          <cell r="D46">
            <v>40544</v>
          </cell>
          <cell r="E46">
            <v>40939</v>
          </cell>
          <cell r="F46" t="str">
            <v>310 East Main Street</v>
          </cell>
          <cell r="G46">
            <v>0</v>
          </cell>
          <cell r="H46" t="str">
            <v>Caruthersville</v>
          </cell>
          <cell r="I46" t="str">
            <v>MO</v>
          </cell>
          <cell r="J46">
            <v>63851</v>
          </cell>
          <cell r="K46">
            <v>41621</v>
          </cell>
          <cell r="L46">
            <v>42016</v>
          </cell>
          <cell r="M46">
            <v>-529</v>
          </cell>
          <cell r="N46">
            <v>42027</v>
          </cell>
          <cell r="O46">
            <v>1290</v>
          </cell>
          <cell r="P46">
            <v>0</v>
          </cell>
          <cell r="Q46">
            <v>100181</v>
          </cell>
          <cell r="R46">
            <v>78.540000000000006</v>
          </cell>
          <cell r="S46">
            <v>77.760000000000005</v>
          </cell>
          <cell r="T46">
            <v>0</v>
          </cell>
          <cell r="U46">
            <v>78.540000000000006</v>
          </cell>
          <cell r="V46">
            <v>77.760000000000005</v>
          </cell>
          <cell r="W46">
            <v>0.78000000000000114</v>
          </cell>
          <cell r="X46" t="e">
            <v>#REF!</v>
          </cell>
          <cell r="Y46" t="e">
            <v>#REF!</v>
          </cell>
          <cell r="Z46">
            <v>-96080</v>
          </cell>
          <cell r="AA46">
            <v>0.99006875477463707</v>
          </cell>
          <cell r="AB46">
            <v>0</v>
          </cell>
          <cell r="AC46">
            <v>0</v>
          </cell>
          <cell r="AD46">
            <v>0</v>
          </cell>
          <cell r="AE46">
            <v>0</v>
          </cell>
          <cell r="AF46">
            <v>0</v>
          </cell>
          <cell r="AG46">
            <v>0</v>
          </cell>
          <cell r="AH46">
            <v>0</v>
          </cell>
          <cell r="AI46">
            <v>0</v>
          </cell>
          <cell r="AJ46">
            <v>0</v>
          </cell>
        </row>
        <row r="47">
          <cell r="B47">
            <v>594917601</v>
          </cell>
          <cell r="C47" t="str">
            <v>Centralia Family Health Clinic</v>
          </cell>
          <cell r="D47">
            <v>40909</v>
          </cell>
          <cell r="E47">
            <v>41274</v>
          </cell>
          <cell r="F47" t="str">
            <v>1021 East Highway 22</v>
          </cell>
          <cell r="G47">
            <v>0</v>
          </cell>
          <cell r="H47" t="str">
            <v>Centralia</v>
          </cell>
          <cell r="I47" t="str">
            <v>MO</v>
          </cell>
          <cell r="J47">
            <v>65240</v>
          </cell>
          <cell r="K47">
            <v>41918</v>
          </cell>
          <cell r="L47">
            <v>0</v>
          </cell>
          <cell r="M47">
            <v>5396</v>
          </cell>
          <cell r="N47">
            <v>0</v>
          </cell>
          <cell r="O47">
            <v>185</v>
          </cell>
          <cell r="P47">
            <v>0</v>
          </cell>
          <cell r="Q47">
            <v>14530</v>
          </cell>
          <cell r="R47">
            <v>78.540000000000006</v>
          </cell>
          <cell r="S47">
            <v>103.18</v>
          </cell>
          <cell r="T47">
            <v>0</v>
          </cell>
          <cell r="U47">
            <v>78.540000000000006</v>
          </cell>
          <cell r="V47">
            <v>103.18</v>
          </cell>
          <cell r="W47">
            <v>-24.64</v>
          </cell>
          <cell r="X47" t="e">
            <v>#REF!</v>
          </cell>
          <cell r="Y47" t="e">
            <v>#REF!</v>
          </cell>
          <cell r="Z47">
            <v>-11417</v>
          </cell>
          <cell r="AA47">
            <v>1.3137254901960784</v>
          </cell>
          <cell r="AB47">
            <v>0</v>
          </cell>
          <cell r="AC47">
            <v>0</v>
          </cell>
          <cell r="AD47">
            <v>0</v>
          </cell>
          <cell r="AE47">
            <v>0</v>
          </cell>
          <cell r="AF47">
            <v>0</v>
          </cell>
          <cell r="AG47">
            <v>0</v>
          </cell>
          <cell r="AH47">
            <v>0</v>
          </cell>
          <cell r="AI47">
            <v>0</v>
          </cell>
          <cell r="AJ47">
            <v>0</v>
          </cell>
        </row>
        <row r="48">
          <cell r="B48">
            <v>594017600</v>
          </cell>
          <cell r="C48" t="str">
            <v>Chaffee Medical Clinic</v>
          </cell>
          <cell r="D48">
            <v>40909</v>
          </cell>
          <cell r="E48">
            <v>41274</v>
          </cell>
          <cell r="F48" t="str">
            <v>537 W. Yoakum</v>
          </cell>
          <cell r="G48">
            <v>0</v>
          </cell>
          <cell r="H48" t="str">
            <v>Chaffee</v>
          </cell>
          <cell r="I48" t="str">
            <v>MO</v>
          </cell>
          <cell r="J48">
            <v>63740</v>
          </cell>
          <cell r="K48">
            <v>41921</v>
          </cell>
          <cell r="L48">
            <v>0</v>
          </cell>
          <cell r="M48">
            <v>1140</v>
          </cell>
          <cell r="N48">
            <v>0</v>
          </cell>
          <cell r="O48">
            <v>671</v>
          </cell>
          <cell r="P48">
            <v>0</v>
          </cell>
          <cell r="Q48">
            <v>52700</v>
          </cell>
          <cell r="R48">
            <v>78.540000000000006</v>
          </cell>
          <cell r="S48">
            <v>82.41</v>
          </cell>
          <cell r="T48">
            <v>0</v>
          </cell>
          <cell r="U48">
            <v>78.540000000000006</v>
          </cell>
          <cell r="V48">
            <v>82.41</v>
          </cell>
          <cell r="W48">
            <v>-3.8699999999999903</v>
          </cell>
          <cell r="X48" t="e">
            <v>#REF!</v>
          </cell>
          <cell r="Y48" t="e">
            <v>#REF!</v>
          </cell>
          <cell r="Z48">
            <v>3966</v>
          </cell>
          <cell r="AA48">
            <v>1.0492742551566079</v>
          </cell>
          <cell r="AB48">
            <v>0</v>
          </cell>
          <cell r="AC48">
            <v>0</v>
          </cell>
          <cell r="AD48">
            <v>0</v>
          </cell>
          <cell r="AE48">
            <v>0</v>
          </cell>
          <cell r="AF48">
            <v>0</v>
          </cell>
          <cell r="AG48">
            <v>0</v>
          </cell>
          <cell r="AH48">
            <v>0</v>
          </cell>
          <cell r="AI48">
            <v>0</v>
          </cell>
          <cell r="AJ48">
            <v>0</v>
          </cell>
        </row>
        <row r="49">
          <cell r="B49">
            <v>596841304</v>
          </cell>
          <cell r="C49" t="str">
            <v>Charles W. Cunningham, D.O., LLC</v>
          </cell>
          <cell r="D49">
            <v>40909</v>
          </cell>
          <cell r="E49">
            <v>41179</v>
          </cell>
          <cell r="F49" t="str">
            <v>HWY 32 EAST</v>
          </cell>
          <cell r="G49" t="str">
            <v>PO Box 399</v>
          </cell>
          <cell r="H49" t="str">
            <v>Salem</v>
          </cell>
          <cell r="I49" t="str">
            <v>MO</v>
          </cell>
          <cell r="J49">
            <v>65560</v>
          </cell>
          <cell r="K49">
            <v>41618</v>
          </cell>
          <cell r="L49">
            <v>41849</v>
          </cell>
          <cell r="M49">
            <v>631</v>
          </cell>
          <cell r="N49">
            <v>41859</v>
          </cell>
          <cell r="O49">
            <v>809</v>
          </cell>
          <cell r="P49">
            <v>0</v>
          </cell>
          <cell r="Q49">
            <v>63539</v>
          </cell>
          <cell r="R49">
            <v>78.540000000000006</v>
          </cell>
          <cell r="S49">
            <v>79.88</v>
          </cell>
          <cell r="T49">
            <v>0</v>
          </cell>
          <cell r="U49">
            <v>78.540000000000006</v>
          </cell>
          <cell r="V49">
            <v>79.88</v>
          </cell>
          <cell r="W49">
            <v>-1.3399999999999892</v>
          </cell>
          <cell r="X49" t="e">
            <v>#REF!</v>
          </cell>
          <cell r="Y49" t="e">
            <v>#REF!</v>
          </cell>
          <cell r="Z49">
            <v>143272</v>
          </cell>
          <cell r="AA49">
            <v>1.0170613700025464</v>
          </cell>
          <cell r="AB49">
            <v>0</v>
          </cell>
          <cell r="AC49">
            <v>0</v>
          </cell>
          <cell r="AD49">
            <v>0</v>
          </cell>
          <cell r="AE49">
            <v>0</v>
          </cell>
          <cell r="AF49">
            <v>0</v>
          </cell>
          <cell r="AG49">
            <v>0</v>
          </cell>
          <cell r="AH49">
            <v>0</v>
          </cell>
          <cell r="AI49">
            <v>0</v>
          </cell>
          <cell r="AJ49">
            <v>0</v>
          </cell>
        </row>
        <row r="50">
          <cell r="B50">
            <v>596342709</v>
          </cell>
          <cell r="C50" t="str">
            <v>Community Health Partners, LLP</v>
          </cell>
          <cell r="D50">
            <v>40909</v>
          </cell>
          <cell r="E50">
            <v>41274</v>
          </cell>
          <cell r="F50" t="str">
            <v>510 East Gay St., Ste. A</v>
          </cell>
          <cell r="G50">
            <v>0</v>
          </cell>
          <cell r="H50" t="str">
            <v>Warrenton</v>
          </cell>
          <cell r="I50" t="str">
            <v>MO</v>
          </cell>
          <cell r="J50">
            <v>64093</v>
          </cell>
          <cell r="K50">
            <v>41921</v>
          </cell>
          <cell r="L50">
            <v>41942</v>
          </cell>
          <cell r="M50">
            <v>299</v>
          </cell>
          <cell r="N50">
            <v>41942</v>
          </cell>
          <cell r="O50">
            <v>660</v>
          </cell>
          <cell r="P50">
            <v>1206</v>
          </cell>
          <cell r="Q50">
            <v>146556</v>
          </cell>
          <cell r="R50">
            <v>78.540000000000006</v>
          </cell>
          <cell r="S50">
            <v>88.98</v>
          </cell>
          <cell r="T50">
            <v>0</v>
          </cell>
          <cell r="U50">
            <v>78.540000000000006</v>
          </cell>
          <cell r="V50">
            <v>88.98</v>
          </cell>
          <cell r="W50">
            <v>-10.439999999999998</v>
          </cell>
          <cell r="X50" t="e">
            <v>#REF!</v>
          </cell>
          <cell r="Y50" t="e">
            <v>#REF!</v>
          </cell>
          <cell r="Z50">
            <v>136919</v>
          </cell>
          <cell r="AA50">
            <v>1.13292589763178</v>
          </cell>
          <cell r="AB50">
            <v>0</v>
          </cell>
          <cell r="AC50">
            <v>0</v>
          </cell>
          <cell r="AD50">
            <v>0</v>
          </cell>
          <cell r="AE50">
            <v>0</v>
          </cell>
          <cell r="AF50">
            <v>0</v>
          </cell>
          <cell r="AG50">
            <v>0</v>
          </cell>
          <cell r="AH50">
            <v>0</v>
          </cell>
          <cell r="AI50">
            <v>0</v>
          </cell>
          <cell r="AJ50">
            <v>0</v>
          </cell>
        </row>
        <row r="51">
          <cell r="B51">
            <v>599177409</v>
          </cell>
          <cell r="C51" t="str">
            <v>Comprehensive Family Health Care</v>
          </cell>
          <cell r="D51">
            <v>40909</v>
          </cell>
          <cell r="E51">
            <v>41274</v>
          </cell>
          <cell r="F51" t="str">
            <v>32 West Missouri Street</v>
          </cell>
          <cell r="G51">
            <v>0</v>
          </cell>
          <cell r="H51" t="str">
            <v>Benton</v>
          </cell>
          <cell r="I51" t="str">
            <v>MO</v>
          </cell>
          <cell r="J51">
            <v>63736</v>
          </cell>
          <cell r="K51">
            <v>42003</v>
          </cell>
          <cell r="L51">
            <v>0</v>
          </cell>
          <cell r="M51">
            <v>-15133</v>
          </cell>
          <cell r="N51">
            <v>0</v>
          </cell>
          <cell r="O51">
            <v>817</v>
          </cell>
          <cell r="P51">
            <v>0</v>
          </cell>
          <cell r="Q51">
            <v>49053</v>
          </cell>
          <cell r="R51">
            <v>60.04</v>
          </cell>
          <cell r="S51">
            <v>60.04</v>
          </cell>
          <cell r="T51">
            <v>0</v>
          </cell>
          <cell r="U51">
            <v>78.540000000000006</v>
          </cell>
          <cell r="V51">
            <v>60.04</v>
          </cell>
          <cell r="W51">
            <v>18.500000000000007</v>
          </cell>
          <cell r="X51" t="e">
            <v>#REF!</v>
          </cell>
          <cell r="Y51" t="e">
            <v>#REF!</v>
          </cell>
          <cell r="Z51">
            <v>0</v>
          </cell>
          <cell r="AA51">
            <v>0.76445123503947021</v>
          </cell>
          <cell r="AB51">
            <v>0</v>
          </cell>
          <cell r="AC51">
            <v>0</v>
          </cell>
          <cell r="AD51">
            <v>0</v>
          </cell>
          <cell r="AE51">
            <v>0</v>
          </cell>
          <cell r="AF51">
            <v>0</v>
          </cell>
          <cell r="AG51">
            <v>0</v>
          </cell>
          <cell r="AH51">
            <v>0</v>
          </cell>
          <cell r="AI51">
            <v>0</v>
          </cell>
          <cell r="AJ51">
            <v>0</v>
          </cell>
        </row>
        <row r="52">
          <cell r="B52">
            <v>597582907</v>
          </cell>
          <cell r="C52" t="str">
            <v>Convenient Healthcare</v>
          </cell>
          <cell r="D52">
            <v>40909</v>
          </cell>
          <cell r="E52">
            <v>41274</v>
          </cell>
          <cell r="F52" t="str">
            <v>624 Old St. Mary's Road, Suite A</v>
          </cell>
          <cell r="G52">
            <v>0</v>
          </cell>
          <cell r="H52" t="str">
            <v>Perryville</v>
          </cell>
          <cell r="I52" t="str">
            <v>MO</v>
          </cell>
          <cell r="J52">
            <v>63775</v>
          </cell>
          <cell r="K52">
            <v>41921</v>
          </cell>
          <cell r="L52">
            <v>41933</v>
          </cell>
          <cell r="M52">
            <v>6649</v>
          </cell>
          <cell r="N52">
            <v>41950</v>
          </cell>
          <cell r="O52">
            <v>310</v>
          </cell>
          <cell r="P52">
            <v>904</v>
          </cell>
          <cell r="Q52">
            <v>95348</v>
          </cell>
          <cell r="R52">
            <v>78.540000000000006</v>
          </cell>
          <cell r="S52">
            <v>80.180000000000007</v>
          </cell>
          <cell r="T52">
            <v>0</v>
          </cell>
          <cell r="U52">
            <v>78.540000000000006</v>
          </cell>
          <cell r="V52">
            <v>80.180000000000007</v>
          </cell>
          <cell r="W52">
            <v>-1.6400000000000006</v>
          </cell>
          <cell r="X52" t="e">
            <v>#REF!</v>
          </cell>
          <cell r="Y52" t="e">
            <v>#REF!</v>
          </cell>
          <cell r="Z52">
            <v>-13942</v>
          </cell>
          <cell r="AA52">
            <v>1.0208810797046091</v>
          </cell>
          <cell r="AB52">
            <v>0</v>
          </cell>
          <cell r="AC52">
            <v>0</v>
          </cell>
          <cell r="AD52">
            <v>0</v>
          </cell>
          <cell r="AE52">
            <v>0</v>
          </cell>
          <cell r="AF52">
            <v>0</v>
          </cell>
          <cell r="AG52">
            <v>0</v>
          </cell>
          <cell r="AH52">
            <v>0</v>
          </cell>
          <cell r="AI52">
            <v>0</v>
          </cell>
          <cell r="AJ52">
            <v>0</v>
          </cell>
        </row>
        <row r="53">
          <cell r="B53">
            <v>598899201</v>
          </cell>
          <cell r="C53" t="str">
            <v>Conway Family Clinic, Inc.</v>
          </cell>
          <cell r="D53">
            <v>40909</v>
          </cell>
          <cell r="E53">
            <v>41274</v>
          </cell>
          <cell r="F53" t="str">
            <v xml:space="preserve">301 South Newport </v>
          </cell>
          <cell r="G53" t="str">
            <v>PO Box 9</v>
          </cell>
          <cell r="H53" t="str">
            <v>Conway</v>
          </cell>
          <cell r="I53" t="str">
            <v>MO</v>
          </cell>
          <cell r="J53">
            <v>65632</v>
          </cell>
          <cell r="K53">
            <v>41744</v>
          </cell>
          <cell r="L53">
            <v>41764</v>
          </cell>
          <cell r="M53">
            <v>632</v>
          </cell>
          <cell r="N53">
            <v>41768</v>
          </cell>
          <cell r="O53">
            <v>641</v>
          </cell>
          <cell r="P53">
            <v>568</v>
          </cell>
          <cell r="Q53">
            <v>94955</v>
          </cell>
          <cell r="R53">
            <v>78.540000000000006</v>
          </cell>
          <cell r="S53">
            <v>81.819999999999993</v>
          </cell>
          <cell r="T53">
            <v>0</v>
          </cell>
          <cell r="U53">
            <v>78.540000000000006</v>
          </cell>
          <cell r="V53">
            <v>81.819999999999993</v>
          </cell>
          <cell r="W53">
            <v>-3.2799999999999869</v>
          </cell>
          <cell r="X53" t="e">
            <v>#REF!</v>
          </cell>
          <cell r="Y53" t="e">
            <v>#REF!</v>
          </cell>
          <cell r="Z53">
            <v>8516</v>
          </cell>
          <cell r="AA53">
            <v>1.0417621594092181</v>
          </cell>
          <cell r="AB53">
            <v>0</v>
          </cell>
          <cell r="AC53">
            <v>0</v>
          </cell>
          <cell r="AD53">
            <v>0</v>
          </cell>
          <cell r="AE53">
            <v>0</v>
          </cell>
          <cell r="AF53">
            <v>0</v>
          </cell>
          <cell r="AG53">
            <v>0</v>
          </cell>
          <cell r="AH53">
            <v>0</v>
          </cell>
          <cell r="AI53">
            <v>0</v>
          </cell>
          <cell r="AJ53">
            <v>0</v>
          </cell>
        </row>
        <row r="54">
          <cell r="B54">
            <v>598499606</v>
          </cell>
          <cell r="C54" t="str">
            <v>Country Corner Family Medical Center</v>
          </cell>
          <cell r="D54">
            <v>40725</v>
          </cell>
          <cell r="E54">
            <v>41090</v>
          </cell>
          <cell r="F54" t="str">
            <v>101 West Patterson</v>
          </cell>
          <cell r="G54">
            <v>0</v>
          </cell>
          <cell r="H54" t="str">
            <v>Mt. Vernon</v>
          </cell>
          <cell r="I54" t="str">
            <v>MO</v>
          </cell>
          <cell r="J54">
            <v>65712</v>
          </cell>
          <cell r="K54">
            <v>41839</v>
          </cell>
          <cell r="L54">
            <v>41855</v>
          </cell>
          <cell r="M54">
            <v>707</v>
          </cell>
          <cell r="N54">
            <v>41859</v>
          </cell>
          <cell r="O54">
            <v>748</v>
          </cell>
          <cell r="P54">
            <v>0</v>
          </cell>
          <cell r="Q54">
            <v>58519</v>
          </cell>
          <cell r="R54" t="str">
            <v>$78.07 &amp; $78.54</v>
          </cell>
          <cell r="S54">
            <v>91.61</v>
          </cell>
          <cell r="T54">
            <v>0</v>
          </cell>
          <cell r="U54">
            <v>78.540000000000006</v>
          </cell>
          <cell r="V54">
            <v>91.61</v>
          </cell>
          <cell r="W54">
            <v>-13.069999999999993</v>
          </cell>
          <cell r="X54" t="e">
            <v>#REF!</v>
          </cell>
          <cell r="Y54" t="e">
            <v>#REF!</v>
          </cell>
          <cell r="Z54">
            <v>0</v>
          </cell>
          <cell r="AA54">
            <v>1.1664120193531957</v>
          </cell>
          <cell r="AB54">
            <v>0</v>
          </cell>
          <cell r="AC54">
            <v>0</v>
          </cell>
          <cell r="AD54">
            <v>0</v>
          </cell>
          <cell r="AE54">
            <v>0</v>
          </cell>
          <cell r="AF54">
            <v>0</v>
          </cell>
          <cell r="AG54">
            <v>0</v>
          </cell>
          <cell r="AH54">
            <v>0</v>
          </cell>
          <cell r="AI54">
            <v>0</v>
          </cell>
          <cell r="AJ54">
            <v>0</v>
          </cell>
        </row>
        <row r="55">
          <cell r="B55">
            <v>596092908</v>
          </cell>
          <cell r="C55" t="str">
            <v>Cox Medical Associates of Lebanon</v>
          </cell>
          <cell r="D55">
            <v>40817</v>
          </cell>
          <cell r="E55">
            <v>41182</v>
          </cell>
          <cell r="F55" t="str">
            <v>510 E Highway 32</v>
          </cell>
          <cell r="G55">
            <v>0</v>
          </cell>
          <cell r="H55" t="str">
            <v>Lebanon</v>
          </cell>
          <cell r="I55" t="str">
            <v>MO</v>
          </cell>
          <cell r="J55">
            <v>65636</v>
          </cell>
          <cell r="K55">
            <v>41922</v>
          </cell>
          <cell r="L55">
            <v>41936</v>
          </cell>
          <cell r="M55">
            <v>49</v>
          </cell>
          <cell r="N55">
            <v>41950</v>
          </cell>
          <cell r="O55">
            <v>134</v>
          </cell>
          <cell r="P55">
            <v>0</v>
          </cell>
          <cell r="Q55">
            <v>10509</v>
          </cell>
          <cell r="R55" t="str">
            <v>$78.07 &amp; $78.54</v>
          </cell>
          <cell r="S55">
            <v>135.57</v>
          </cell>
          <cell r="T55">
            <v>0</v>
          </cell>
          <cell r="U55">
            <v>78.540000000000006</v>
          </cell>
          <cell r="V55">
            <v>135.57</v>
          </cell>
          <cell r="W55">
            <v>-57.029999999999987</v>
          </cell>
          <cell r="X55" t="e">
            <v>#REF!</v>
          </cell>
          <cell r="Y55" t="e">
            <v>#REF!</v>
          </cell>
          <cell r="Z55">
            <v>120524</v>
          </cell>
          <cell r="AA55">
            <v>1.7261268143621082</v>
          </cell>
          <cell r="AB55">
            <v>0</v>
          </cell>
          <cell r="AC55">
            <v>0</v>
          </cell>
          <cell r="AD55">
            <v>0</v>
          </cell>
          <cell r="AE55">
            <v>0</v>
          </cell>
          <cell r="AF55">
            <v>0</v>
          </cell>
          <cell r="AG55">
            <v>0</v>
          </cell>
          <cell r="AH55">
            <v>0</v>
          </cell>
          <cell r="AI55">
            <v>0</v>
          </cell>
          <cell r="AJ55">
            <v>0</v>
          </cell>
        </row>
        <row r="56">
          <cell r="B56">
            <v>593362601</v>
          </cell>
          <cell r="C56" t="str">
            <v>Dale Family Medicine</v>
          </cell>
          <cell r="D56">
            <v>40909</v>
          </cell>
          <cell r="E56">
            <v>41274</v>
          </cell>
          <cell r="F56" t="str">
            <v>1340 S Sam Houston Blvd</v>
          </cell>
          <cell r="G56">
            <v>0</v>
          </cell>
          <cell r="H56" t="str">
            <v>Houston</v>
          </cell>
          <cell r="I56" t="str">
            <v>MO</v>
          </cell>
          <cell r="J56">
            <v>65483</v>
          </cell>
          <cell r="K56">
            <v>41921</v>
          </cell>
          <cell r="L56">
            <v>41936</v>
          </cell>
          <cell r="M56">
            <v>1608</v>
          </cell>
          <cell r="N56">
            <v>41950</v>
          </cell>
          <cell r="O56">
            <v>2335</v>
          </cell>
          <cell r="P56">
            <v>0</v>
          </cell>
          <cell r="Q56">
            <v>182807</v>
          </cell>
          <cell r="R56">
            <v>78.290000000000006</v>
          </cell>
          <cell r="S56">
            <v>78.290000000000006</v>
          </cell>
          <cell r="T56">
            <v>0</v>
          </cell>
          <cell r="U56">
            <v>78.540000000000006</v>
          </cell>
          <cell r="V56">
            <v>78.290000000000006</v>
          </cell>
          <cell r="W56">
            <v>0.25</v>
          </cell>
          <cell r="X56" t="e">
            <v>#REF!</v>
          </cell>
          <cell r="Y56" t="e">
            <v>#REF!</v>
          </cell>
          <cell r="Z56">
            <v>182100</v>
          </cell>
          <cell r="AA56">
            <v>0.99681690858161442</v>
          </cell>
          <cell r="AB56">
            <v>0</v>
          </cell>
          <cell r="AC56">
            <v>0</v>
          </cell>
          <cell r="AD56">
            <v>0</v>
          </cell>
          <cell r="AE56">
            <v>0</v>
          </cell>
          <cell r="AF56">
            <v>0</v>
          </cell>
          <cell r="AG56">
            <v>0</v>
          </cell>
          <cell r="AH56">
            <v>0</v>
          </cell>
          <cell r="AI56">
            <v>0</v>
          </cell>
          <cell r="AJ56">
            <v>0</v>
          </cell>
        </row>
        <row r="57">
          <cell r="B57">
            <v>593197007</v>
          </cell>
          <cell r="C57" t="str">
            <v>Dekalb Health Services</v>
          </cell>
          <cell r="D57">
            <v>40909</v>
          </cell>
          <cell r="E57">
            <v>41274</v>
          </cell>
          <cell r="F57" t="str">
            <v>1007 South Polk</v>
          </cell>
          <cell r="G57">
            <v>0</v>
          </cell>
          <cell r="H57" t="str">
            <v>Maysville</v>
          </cell>
          <cell r="I57" t="str">
            <v>MO</v>
          </cell>
          <cell r="J57">
            <v>64469</v>
          </cell>
          <cell r="K57">
            <v>41927</v>
          </cell>
          <cell r="L57">
            <v>41941</v>
          </cell>
          <cell r="M57">
            <v>2315</v>
          </cell>
          <cell r="N57">
            <v>41950</v>
          </cell>
          <cell r="O57">
            <v>1363</v>
          </cell>
          <cell r="P57">
            <v>0</v>
          </cell>
          <cell r="Q57">
            <v>107050</v>
          </cell>
          <cell r="R57">
            <v>78.540000000000006</v>
          </cell>
          <cell r="S57">
            <v>94.11</v>
          </cell>
          <cell r="T57">
            <v>0</v>
          </cell>
          <cell r="U57">
            <v>78.540000000000006</v>
          </cell>
          <cell r="V57">
            <v>94.11</v>
          </cell>
          <cell r="W57">
            <v>-15.569999999999993</v>
          </cell>
          <cell r="X57" t="e">
            <v>#REF!</v>
          </cell>
          <cell r="Y57" t="e">
            <v>#REF!</v>
          </cell>
          <cell r="Z57">
            <v>-82216</v>
          </cell>
          <cell r="AA57">
            <v>1.198242933537051</v>
          </cell>
          <cell r="AB57">
            <v>0</v>
          </cell>
          <cell r="AC57">
            <v>0</v>
          </cell>
          <cell r="AD57">
            <v>0</v>
          </cell>
          <cell r="AE57">
            <v>0</v>
          </cell>
          <cell r="AF57">
            <v>0</v>
          </cell>
          <cell r="AG57">
            <v>0</v>
          </cell>
          <cell r="AH57">
            <v>0</v>
          </cell>
          <cell r="AI57">
            <v>0</v>
          </cell>
          <cell r="AJ57">
            <v>0</v>
          </cell>
        </row>
        <row r="58">
          <cell r="B58">
            <v>596841304</v>
          </cell>
          <cell r="C58" t="str">
            <v>Dent Medical Clinic</v>
          </cell>
          <cell r="D58">
            <v>41180</v>
          </cell>
          <cell r="E58">
            <v>41274</v>
          </cell>
          <cell r="F58" t="str">
            <v>1010 E. Scenic Rivers Blvd.</v>
          </cell>
          <cell r="G58">
            <v>0</v>
          </cell>
          <cell r="H58" t="str">
            <v>SALEM</v>
          </cell>
          <cell r="I58" t="str">
            <v>MO</v>
          </cell>
          <cell r="J58">
            <v>65560</v>
          </cell>
          <cell r="K58">
            <v>41926</v>
          </cell>
          <cell r="L58">
            <v>41947</v>
          </cell>
          <cell r="M58">
            <v>110</v>
          </cell>
          <cell r="N58">
            <v>41950</v>
          </cell>
          <cell r="O58">
            <v>241</v>
          </cell>
          <cell r="P58">
            <v>0</v>
          </cell>
          <cell r="Q58">
            <v>18928</v>
          </cell>
          <cell r="R58">
            <v>78.540000000000006</v>
          </cell>
          <cell r="S58">
            <v>231.79</v>
          </cell>
          <cell r="T58">
            <v>0</v>
          </cell>
          <cell r="U58">
            <v>78.540000000000006</v>
          </cell>
          <cell r="V58">
            <v>231.79</v>
          </cell>
          <cell r="W58">
            <v>-153.25</v>
          </cell>
          <cell r="X58" t="e">
            <v>#REF!</v>
          </cell>
          <cell r="Y58" t="e">
            <v>#REF!</v>
          </cell>
          <cell r="Z58">
            <v>-18619741</v>
          </cell>
          <cell r="AA58">
            <v>2.9512350394703333</v>
          </cell>
          <cell r="AB58">
            <v>0</v>
          </cell>
          <cell r="AC58">
            <v>0</v>
          </cell>
          <cell r="AD58">
            <v>0</v>
          </cell>
          <cell r="AE58">
            <v>0</v>
          </cell>
          <cell r="AF58">
            <v>0</v>
          </cell>
          <cell r="AG58">
            <v>0</v>
          </cell>
          <cell r="AH58">
            <v>0</v>
          </cell>
          <cell r="AI58">
            <v>0</v>
          </cell>
          <cell r="AJ58">
            <v>0</v>
          </cell>
        </row>
        <row r="59">
          <cell r="B59">
            <v>598201408</v>
          </cell>
          <cell r="C59" t="str">
            <v>Desoto Family Practice</v>
          </cell>
          <cell r="D59">
            <v>40909</v>
          </cell>
          <cell r="E59">
            <v>41274</v>
          </cell>
          <cell r="F59" t="str">
            <v>12 Jefferson Square</v>
          </cell>
          <cell r="G59">
            <v>0</v>
          </cell>
          <cell r="H59" t="str">
            <v>Desoto</v>
          </cell>
          <cell r="I59" t="str">
            <v>MO</v>
          </cell>
          <cell r="J59">
            <v>63020</v>
          </cell>
          <cell r="K59">
            <v>41927</v>
          </cell>
          <cell r="L59">
            <v>42165</v>
          </cell>
          <cell r="M59">
            <v>-4122</v>
          </cell>
          <cell r="N59">
            <v>0</v>
          </cell>
          <cell r="O59">
            <v>2588</v>
          </cell>
          <cell r="P59">
            <v>4783</v>
          </cell>
          <cell r="Q59">
            <v>578918</v>
          </cell>
          <cell r="R59">
            <v>78.540000000000006</v>
          </cell>
          <cell r="S59">
            <v>80.73</v>
          </cell>
          <cell r="T59">
            <v>0</v>
          </cell>
          <cell r="U59">
            <v>78.540000000000006</v>
          </cell>
          <cell r="V59">
            <v>80.73</v>
          </cell>
          <cell r="W59">
            <v>-2.1899999999999977</v>
          </cell>
          <cell r="X59" t="e">
            <v>#REF!</v>
          </cell>
          <cell r="Y59" t="e">
            <v>#REF!</v>
          </cell>
          <cell r="Z59">
            <v>259047</v>
          </cell>
          <cell r="AA59">
            <v>1.0278838808250572</v>
          </cell>
          <cell r="AB59">
            <v>0</v>
          </cell>
          <cell r="AC59">
            <v>0</v>
          </cell>
          <cell r="AD59">
            <v>0</v>
          </cell>
          <cell r="AE59">
            <v>0</v>
          </cell>
          <cell r="AF59">
            <v>0</v>
          </cell>
          <cell r="AG59">
            <v>0</v>
          </cell>
          <cell r="AH59">
            <v>0</v>
          </cell>
          <cell r="AI59">
            <v>0</v>
          </cell>
          <cell r="AJ59">
            <v>0</v>
          </cell>
        </row>
        <row r="60">
          <cell r="B60">
            <v>598937001</v>
          </cell>
          <cell r="C60" t="str">
            <v>Dixon Family Practice And Internal Medicine, LLC</v>
          </cell>
          <cell r="D60">
            <v>40909</v>
          </cell>
          <cell r="E60">
            <v>41274</v>
          </cell>
          <cell r="F60" t="str">
            <v xml:space="preserve">206 W. 2nd Street </v>
          </cell>
          <cell r="G60" t="str">
            <v>PO Box 9900</v>
          </cell>
          <cell r="H60" t="str">
            <v>Dixon</v>
          </cell>
          <cell r="I60" t="str">
            <v>MO</v>
          </cell>
          <cell r="J60">
            <v>65459</v>
          </cell>
          <cell r="K60">
            <v>42024</v>
          </cell>
          <cell r="L60">
            <v>42039</v>
          </cell>
          <cell r="M60">
            <v>-219</v>
          </cell>
          <cell r="N60">
            <v>42039</v>
          </cell>
          <cell r="O60">
            <v>2296</v>
          </cell>
          <cell r="P60">
            <v>2511</v>
          </cell>
          <cell r="Q60">
            <v>377542</v>
          </cell>
          <cell r="R60">
            <v>78.540000000000006</v>
          </cell>
          <cell r="S60">
            <v>79.72</v>
          </cell>
          <cell r="T60">
            <v>0</v>
          </cell>
          <cell r="U60">
            <v>78.540000000000006</v>
          </cell>
          <cell r="V60">
            <v>79.72</v>
          </cell>
          <cell r="W60">
            <v>-1.1799999999999926</v>
          </cell>
          <cell r="X60" t="e">
            <v>#REF!</v>
          </cell>
          <cell r="Y60" t="e">
            <v>#REF!</v>
          </cell>
          <cell r="Z60">
            <v>580022</v>
          </cell>
          <cell r="AA60">
            <v>1.0150241914947797</v>
          </cell>
          <cell r="AB60">
            <v>0</v>
          </cell>
          <cell r="AC60">
            <v>0</v>
          </cell>
          <cell r="AD60">
            <v>0</v>
          </cell>
          <cell r="AE60">
            <v>0</v>
          </cell>
          <cell r="AF60">
            <v>0</v>
          </cell>
          <cell r="AG60">
            <v>0</v>
          </cell>
          <cell r="AH60">
            <v>0</v>
          </cell>
          <cell r="AI60">
            <v>0</v>
          </cell>
          <cell r="AJ60">
            <v>0</v>
          </cell>
        </row>
        <row r="61">
          <cell r="B61">
            <v>599102506</v>
          </cell>
          <cell r="C61" t="str">
            <v>Doctors Urgent Care of West Plains, LLC</v>
          </cell>
          <cell r="D61">
            <v>40909</v>
          </cell>
          <cell r="E61">
            <v>41274</v>
          </cell>
          <cell r="F61" t="str">
            <v>314 N Kentucky Ave</v>
          </cell>
          <cell r="G61">
            <v>0</v>
          </cell>
          <cell r="H61" t="str">
            <v>West Plains</v>
          </cell>
          <cell r="I61" t="str">
            <v>MO</v>
          </cell>
          <cell r="J61">
            <v>65775</v>
          </cell>
          <cell r="K61">
            <v>41920</v>
          </cell>
          <cell r="L61">
            <v>41989</v>
          </cell>
          <cell r="M61">
            <v>2218</v>
          </cell>
          <cell r="N61">
            <v>41992</v>
          </cell>
          <cell r="O61">
            <v>1548</v>
          </cell>
          <cell r="P61">
            <v>0</v>
          </cell>
          <cell r="Q61">
            <v>121580</v>
          </cell>
          <cell r="R61">
            <v>78.540000000000006</v>
          </cell>
          <cell r="S61">
            <v>115.73</v>
          </cell>
          <cell r="T61">
            <v>0</v>
          </cell>
          <cell r="U61">
            <v>78.540000000000006</v>
          </cell>
          <cell r="V61">
            <v>115.73</v>
          </cell>
          <cell r="W61">
            <v>-37.19</v>
          </cell>
          <cell r="X61" t="e">
            <v>#REF!</v>
          </cell>
          <cell r="Y61" t="e">
            <v>#REF!</v>
          </cell>
          <cell r="Z61">
            <v>-316</v>
          </cell>
          <cell r="AA61">
            <v>1.4735166793990322</v>
          </cell>
          <cell r="AB61">
            <v>0</v>
          </cell>
          <cell r="AC61">
            <v>0</v>
          </cell>
          <cell r="AD61">
            <v>0</v>
          </cell>
          <cell r="AE61">
            <v>0</v>
          </cell>
          <cell r="AF61">
            <v>0</v>
          </cell>
          <cell r="AG61">
            <v>0</v>
          </cell>
          <cell r="AH61">
            <v>0</v>
          </cell>
          <cell r="AI61">
            <v>0</v>
          </cell>
          <cell r="AJ61">
            <v>0</v>
          </cell>
        </row>
        <row r="62">
          <cell r="B62">
            <v>592540009</v>
          </cell>
          <cell r="C62" t="str">
            <v>Eldon Clinic  (The)</v>
          </cell>
          <cell r="D62">
            <v>40664</v>
          </cell>
          <cell r="E62">
            <v>41029</v>
          </cell>
          <cell r="F62" t="str">
            <v>304A East 4th Street</v>
          </cell>
          <cell r="G62">
            <v>0</v>
          </cell>
          <cell r="H62" t="str">
            <v>Eldon</v>
          </cell>
          <cell r="I62" t="str">
            <v>MO</v>
          </cell>
          <cell r="J62">
            <v>65026</v>
          </cell>
          <cell r="K62">
            <v>41943</v>
          </cell>
          <cell r="L62">
            <v>41956</v>
          </cell>
          <cell r="M62">
            <v>200</v>
          </cell>
          <cell r="N62">
            <v>41956</v>
          </cell>
          <cell r="O62">
            <v>935</v>
          </cell>
          <cell r="P62">
            <v>5861</v>
          </cell>
          <cell r="Q62">
            <v>531583</v>
          </cell>
          <cell r="R62" t="str">
            <v>$78.07 &amp; $78.54</v>
          </cell>
          <cell r="S62">
            <v>95.55</v>
          </cell>
          <cell r="T62">
            <v>0</v>
          </cell>
          <cell r="U62">
            <v>78.540000000000006</v>
          </cell>
          <cell r="V62">
            <v>95.55</v>
          </cell>
          <cell r="W62">
            <v>-17.009999999999991</v>
          </cell>
          <cell r="X62" t="e">
            <v>#REF!</v>
          </cell>
          <cell r="Y62" t="e">
            <v>#REF!</v>
          </cell>
          <cell r="Z62">
            <v>-166099</v>
          </cell>
          <cell r="AA62">
            <v>1.2165775401069518</v>
          </cell>
          <cell r="AB62">
            <v>0</v>
          </cell>
          <cell r="AC62">
            <v>0</v>
          </cell>
          <cell r="AD62">
            <v>0</v>
          </cell>
          <cell r="AE62">
            <v>0</v>
          </cell>
          <cell r="AF62">
            <v>0</v>
          </cell>
          <cell r="AG62">
            <v>0</v>
          </cell>
          <cell r="AH62">
            <v>0</v>
          </cell>
          <cell r="AI62">
            <v>0</v>
          </cell>
          <cell r="AJ62">
            <v>0</v>
          </cell>
        </row>
        <row r="63">
          <cell r="B63">
            <v>593786809</v>
          </cell>
          <cell r="C63" t="str">
            <v>Eminence Medical Clinic</v>
          </cell>
          <cell r="D63">
            <v>40725</v>
          </cell>
          <cell r="E63">
            <v>41090</v>
          </cell>
          <cell r="F63" t="str">
            <v xml:space="preserve">Hwy 19 South </v>
          </cell>
          <cell r="G63" t="str">
            <v>PO Box 847</v>
          </cell>
          <cell r="H63" t="str">
            <v>Eminence</v>
          </cell>
          <cell r="I63" t="str">
            <v>MO</v>
          </cell>
          <cell r="J63">
            <v>65466</v>
          </cell>
          <cell r="K63">
            <v>41999</v>
          </cell>
          <cell r="L63">
            <v>42045</v>
          </cell>
          <cell r="M63">
            <v>211</v>
          </cell>
          <cell r="N63">
            <v>42045</v>
          </cell>
          <cell r="O63">
            <v>515</v>
          </cell>
          <cell r="P63">
            <v>0</v>
          </cell>
          <cell r="Q63">
            <v>40323</v>
          </cell>
          <cell r="R63" t="str">
            <v>$78.07 &amp; $78.54</v>
          </cell>
          <cell r="S63">
            <v>105.58</v>
          </cell>
          <cell r="T63">
            <v>0</v>
          </cell>
          <cell r="U63">
            <v>78.540000000000006</v>
          </cell>
          <cell r="V63">
            <v>105.58</v>
          </cell>
          <cell r="W63">
            <v>-27.039999999999992</v>
          </cell>
          <cell r="X63" t="e">
            <v>#REF!</v>
          </cell>
          <cell r="Y63" t="e">
            <v>#REF!</v>
          </cell>
          <cell r="Z63">
            <v>-35564</v>
          </cell>
          <cell r="AA63">
            <v>1.3442831678125795</v>
          </cell>
          <cell r="AB63">
            <v>0</v>
          </cell>
          <cell r="AC63">
            <v>0</v>
          </cell>
          <cell r="AD63">
            <v>0</v>
          </cell>
          <cell r="AE63">
            <v>0</v>
          </cell>
          <cell r="AF63">
            <v>0</v>
          </cell>
          <cell r="AG63">
            <v>0</v>
          </cell>
          <cell r="AH63">
            <v>0</v>
          </cell>
          <cell r="AI63">
            <v>0</v>
          </cell>
          <cell r="AJ63">
            <v>0</v>
          </cell>
        </row>
        <row r="64">
          <cell r="B64">
            <v>597560101</v>
          </cell>
          <cell r="C64" t="str">
            <v>Family And Occupational Medicine of Monett</v>
          </cell>
          <cell r="D64">
            <v>40817</v>
          </cell>
          <cell r="E64">
            <v>41182</v>
          </cell>
          <cell r="F64" t="str">
            <v>2200 E Cleveland Ave</v>
          </cell>
          <cell r="G64">
            <v>0</v>
          </cell>
          <cell r="H64" t="str">
            <v>Monett</v>
          </cell>
          <cell r="I64" t="str">
            <v>MO</v>
          </cell>
          <cell r="J64">
            <v>65708</v>
          </cell>
          <cell r="K64">
            <v>42026</v>
          </cell>
          <cell r="L64">
            <v>0</v>
          </cell>
          <cell r="M64">
            <v>0</v>
          </cell>
          <cell r="N64">
            <v>0</v>
          </cell>
          <cell r="O64">
            <v>1201</v>
          </cell>
          <cell r="P64">
            <v>0</v>
          </cell>
          <cell r="Q64">
            <v>93390</v>
          </cell>
          <cell r="R64">
            <v>77.760000000000005</v>
          </cell>
          <cell r="S64">
            <v>140.59</v>
          </cell>
          <cell r="T64">
            <v>0</v>
          </cell>
          <cell r="U64">
            <v>78.540000000000006</v>
          </cell>
          <cell r="V64">
            <v>140.59</v>
          </cell>
          <cell r="W64">
            <v>-62.05</v>
          </cell>
          <cell r="X64" t="e">
            <v>#REF!</v>
          </cell>
          <cell r="Y64" t="e">
            <v>#REF!</v>
          </cell>
          <cell r="Z64">
            <v>191205</v>
          </cell>
          <cell r="AA64">
            <v>1.7900432900432899</v>
          </cell>
          <cell r="AB64" t="str">
            <v>X</v>
          </cell>
          <cell r="AC64">
            <v>0</v>
          </cell>
          <cell r="AD64">
            <v>0</v>
          </cell>
          <cell r="AE64">
            <v>0</v>
          </cell>
          <cell r="AF64">
            <v>0</v>
          </cell>
          <cell r="AG64">
            <v>1</v>
          </cell>
          <cell r="AH64">
            <v>0</v>
          </cell>
          <cell r="AI64">
            <v>0</v>
          </cell>
          <cell r="AJ64">
            <v>0</v>
          </cell>
        </row>
        <row r="65">
          <cell r="B65">
            <v>599206901</v>
          </cell>
          <cell r="C65" t="str">
            <v>Family First Medical Center, Inc.</v>
          </cell>
          <cell r="D65">
            <v>40725</v>
          </cell>
          <cell r="E65">
            <v>41090</v>
          </cell>
          <cell r="F65">
            <v>0</v>
          </cell>
          <cell r="G65">
            <v>0</v>
          </cell>
          <cell r="H65" t="str">
            <v>Sikeston</v>
          </cell>
          <cell r="I65" t="str">
            <v>MO</v>
          </cell>
          <cell r="J65">
            <v>63801</v>
          </cell>
          <cell r="K65">
            <v>0</v>
          </cell>
          <cell r="L65">
            <v>0</v>
          </cell>
          <cell r="M65">
            <v>0</v>
          </cell>
          <cell r="N65">
            <v>0</v>
          </cell>
          <cell r="O65">
            <v>0</v>
          </cell>
          <cell r="P65">
            <v>0</v>
          </cell>
          <cell r="Q65">
            <v>0</v>
          </cell>
          <cell r="R65">
            <v>0</v>
          </cell>
          <cell r="S65">
            <v>0</v>
          </cell>
          <cell r="T65">
            <v>0</v>
          </cell>
          <cell r="U65">
            <v>78.540000000000006</v>
          </cell>
          <cell r="V65">
            <v>0</v>
          </cell>
          <cell r="W65">
            <v>78.540000000000006</v>
          </cell>
          <cell r="X65" t="e">
            <v>#REF!</v>
          </cell>
          <cell r="Y65" t="e">
            <v>#REF!</v>
          </cell>
          <cell r="Z65">
            <v>0</v>
          </cell>
          <cell r="AA65">
            <v>0</v>
          </cell>
          <cell r="AB65">
            <v>0</v>
          </cell>
          <cell r="AC65">
            <v>0</v>
          </cell>
          <cell r="AD65">
            <v>0</v>
          </cell>
          <cell r="AE65">
            <v>0</v>
          </cell>
          <cell r="AF65">
            <v>0</v>
          </cell>
          <cell r="AG65">
            <v>0</v>
          </cell>
          <cell r="AH65">
            <v>0</v>
          </cell>
          <cell r="AI65">
            <v>0</v>
          </cell>
          <cell r="AJ65">
            <v>0</v>
          </cell>
        </row>
        <row r="66">
          <cell r="B66">
            <v>597797505</v>
          </cell>
          <cell r="C66" t="str">
            <v>Family Health Associates, PC</v>
          </cell>
          <cell r="D66">
            <v>40909</v>
          </cell>
          <cell r="E66">
            <v>41274</v>
          </cell>
          <cell r="F66" t="str">
            <v>341 Hospital Drive</v>
          </cell>
          <cell r="G66">
            <v>0</v>
          </cell>
          <cell r="H66" t="str">
            <v>Lebanon</v>
          </cell>
          <cell r="I66" t="str">
            <v>MO</v>
          </cell>
          <cell r="J66">
            <v>65536</v>
          </cell>
          <cell r="K66">
            <v>41932</v>
          </cell>
          <cell r="L66">
            <v>41949</v>
          </cell>
          <cell r="M66">
            <v>-64</v>
          </cell>
          <cell r="N66">
            <v>41950</v>
          </cell>
          <cell r="O66">
            <v>736</v>
          </cell>
          <cell r="P66">
            <v>2540</v>
          </cell>
          <cell r="Q66">
            <v>257297</v>
          </cell>
          <cell r="R66">
            <v>78.540000000000006</v>
          </cell>
          <cell r="S66">
            <v>89</v>
          </cell>
          <cell r="T66">
            <v>0</v>
          </cell>
          <cell r="U66">
            <v>78.540000000000006</v>
          </cell>
          <cell r="V66">
            <v>89</v>
          </cell>
          <cell r="W66">
            <v>-10.459999999999994</v>
          </cell>
          <cell r="X66" t="e">
            <v>#REF!</v>
          </cell>
          <cell r="Y66" t="e">
            <v>#REF!</v>
          </cell>
          <cell r="Z66">
            <v>-56417</v>
          </cell>
          <cell r="AA66">
            <v>1.1331805449452508</v>
          </cell>
          <cell r="AB66">
            <v>0</v>
          </cell>
          <cell r="AC66">
            <v>0</v>
          </cell>
          <cell r="AD66">
            <v>0</v>
          </cell>
          <cell r="AE66">
            <v>0</v>
          </cell>
          <cell r="AF66">
            <v>0</v>
          </cell>
          <cell r="AG66">
            <v>0</v>
          </cell>
          <cell r="AH66">
            <v>0</v>
          </cell>
          <cell r="AI66">
            <v>0</v>
          </cell>
          <cell r="AJ66">
            <v>0</v>
          </cell>
        </row>
        <row r="67">
          <cell r="B67">
            <v>597932300</v>
          </cell>
          <cell r="C67" t="str">
            <v>Family Health Care-Mountain Grove</v>
          </cell>
          <cell r="D67">
            <v>40725</v>
          </cell>
          <cell r="E67">
            <v>41090</v>
          </cell>
          <cell r="F67" t="str">
            <v>120 West 16th St</v>
          </cell>
          <cell r="G67">
            <v>0</v>
          </cell>
          <cell r="H67" t="str">
            <v>Mountain Grove</v>
          </cell>
          <cell r="I67" t="str">
            <v>MO</v>
          </cell>
          <cell r="J67">
            <v>65711</v>
          </cell>
          <cell r="K67">
            <v>41997</v>
          </cell>
          <cell r="L67">
            <v>42059</v>
          </cell>
          <cell r="M67">
            <v>1064</v>
          </cell>
          <cell r="N67">
            <v>42174</v>
          </cell>
          <cell r="O67">
            <v>4278</v>
          </cell>
          <cell r="P67">
            <v>24</v>
          </cell>
          <cell r="Q67">
            <v>336871</v>
          </cell>
          <cell r="R67" t="str">
            <v>$78.07 &amp; $78.54</v>
          </cell>
          <cell r="S67">
            <v>113.95</v>
          </cell>
          <cell r="T67">
            <v>0</v>
          </cell>
          <cell r="U67">
            <v>78.540000000000006</v>
          </cell>
          <cell r="V67">
            <v>113.95</v>
          </cell>
          <cell r="W67">
            <v>-35.409999999999997</v>
          </cell>
          <cell r="X67" t="e">
            <v>#REF!</v>
          </cell>
          <cell r="Y67" t="e">
            <v>#REF!</v>
          </cell>
          <cell r="Z67">
            <v>129994</v>
          </cell>
          <cell r="AA67">
            <v>1.4508530685001273</v>
          </cell>
          <cell r="AB67">
            <v>0</v>
          </cell>
          <cell r="AC67">
            <v>0</v>
          </cell>
          <cell r="AD67">
            <v>0</v>
          </cell>
          <cell r="AE67">
            <v>0</v>
          </cell>
          <cell r="AF67">
            <v>0</v>
          </cell>
          <cell r="AG67">
            <v>0</v>
          </cell>
          <cell r="AH67">
            <v>0</v>
          </cell>
          <cell r="AI67">
            <v>0</v>
          </cell>
          <cell r="AJ67">
            <v>0</v>
          </cell>
        </row>
        <row r="68">
          <cell r="B68">
            <v>599250404</v>
          </cell>
          <cell r="C68" t="str">
            <v>Family Health, Inc.</v>
          </cell>
          <cell r="D68">
            <v>40909</v>
          </cell>
          <cell r="E68">
            <v>41274</v>
          </cell>
          <cell r="F68" t="str">
            <v>600 West Morrison Street, Suite 5</v>
          </cell>
          <cell r="G68">
            <v>0</v>
          </cell>
          <cell r="H68" t="str">
            <v>Fayette</v>
          </cell>
          <cell r="I68" t="str">
            <v>MO</v>
          </cell>
          <cell r="J68">
            <v>65248</v>
          </cell>
          <cell r="K68">
            <v>41928</v>
          </cell>
          <cell r="L68">
            <v>0</v>
          </cell>
          <cell r="M68">
            <v>-1786</v>
          </cell>
          <cell r="N68">
            <v>0</v>
          </cell>
          <cell r="O68">
            <v>365</v>
          </cell>
          <cell r="P68">
            <v>852</v>
          </cell>
          <cell r="Q68">
            <v>93770</v>
          </cell>
          <cell r="R68">
            <v>77.05</v>
          </cell>
          <cell r="S68">
            <v>77.05</v>
          </cell>
          <cell r="T68">
            <v>0</v>
          </cell>
          <cell r="U68">
            <v>78.540000000000006</v>
          </cell>
          <cell r="V68">
            <v>77.05</v>
          </cell>
          <cell r="W68">
            <v>1.4900000000000091</v>
          </cell>
          <cell r="X68" t="e">
            <v>#REF!</v>
          </cell>
          <cell r="Y68" t="e">
            <v>#REF!</v>
          </cell>
          <cell r="Z68">
            <v>-8010</v>
          </cell>
          <cell r="AA68">
            <v>0.98102877514642206</v>
          </cell>
          <cell r="AB68">
            <v>0</v>
          </cell>
          <cell r="AC68">
            <v>0</v>
          </cell>
          <cell r="AD68">
            <v>0</v>
          </cell>
          <cell r="AE68">
            <v>0</v>
          </cell>
          <cell r="AF68">
            <v>0</v>
          </cell>
          <cell r="AG68">
            <v>0</v>
          </cell>
          <cell r="AH68">
            <v>0</v>
          </cell>
          <cell r="AI68">
            <v>0</v>
          </cell>
          <cell r="AJ68">
            <v>0</v>
          </cell>
        </row>
        <row r="69">
          <cell r="B69">
            <v>595232901</v>
          </cell>
          <cell r="C69" t="str">
            <v>Family Medical Care</v>
          </cell>
          <cell r="D69">
            <v>40725</v>
          </cell>
          <cell r="E69">
            <v>41090</v>
          </cell>
          <cell r="F69" t="str">
            <v>309 E. Hospital Road</v>
          </cell>
          <cell r="G69">
            <v>0</v>
          </cell>
          <cell r="H69" t="str">
            <v>El Dorado Springs</v>
          </cell>
          <cell r="I69" t="str">
            <v>MO</v>
          </cell>
          <cell r="J69">
            <v>64744</v>
          </cell>
          <cell r="K69">
            <v>41985</v>
          </cell>
          <cell r="L69">
            <v>41996</v>
          </cell>
          <cell r="M69">
            <v>507</v>
          </cell>
          <cell r="N69">
            <v>41996</v>
          </cell>
          <cell r="O69">
            <v>1970</v>
          </cell>
          <cell r="P69">
            <v>2845</v>
          </cell>
          <cell r="Q69">
            <v>376950</v>
          </cell>
          <cell r="R69" t="str">
            <v>$78.07 &amp; $78.54</v>
          </cell>
          <cell r="S69">
            <v>110.26</v>
          </cell>
          <cell r="T69">
            <v>0</v>
          </cell>
          <cell r="U69">
            <v>78.540000000000006</v>
          </cell>
          <cell r="V69">
            <v>110.26</v>
          </cell>
          <cell r="W69">
            <v>-31.72</v>
          </cell>
          <cell r="X69" t="e">
            <v>#REF!</v>
          </cell>
          <cell r="Y69" t="e">
            <v>#REF!</v>
          </cell>
          <cell r="Z69">
            <v>-8356</v>
          </cell>
          <cell r="AA69">
            <v>1.4038706391647569</v>
          </cell>
          <cell r="AB69">
            <v>0</v>
          </cell>
          <cell r="AC69">
            <v>0</v>
          </cell>
          <cell r="AD69">
            <v>0</v>
          </cell>
          <cell r="AE69">
            <v>0</v>
          </cell>
          <cell r="AF69">
            <v>0</v>
          </cell>
          <cell r="AG69">
            <v>0</v>
          </cell>
          <cell r="AH69">
            <v>0</v>
          </cell>
          <cell r="AI69">
            <v>0</v>
          </cell>
          <cell r="AJ69">
            <v>0</v>
          </cell>
        </row>
        <row r="70">
          <cell r="B70">
            <v>594753107</v>
          </cell>
          <cell r="C70" t="str">
            <v>Family Medical Center of Carthage</v>
          </cell>
          <cell r="D70">
            <v>40909</v>
          </cell>
          <cell r="E70">
            <v>41274</v>
          </cell>
          <cell r="F70" t="str">
            <v>1632 Missouri Avenue</v>
          </cell>
          <cell r="G70">
            <v>0</v>
          </cell>
          <cell r="H70" t="str">
            <v>Carthage</v>
          </cell>
          <cell r="I70" t="str">
            <v>MO</v>
          </cell>
          <cell r="J70">
            <v>65808</v>
          </cell>
          <cell r="K70">
            <v>0</v>
          </cell>
          <cell r="L70">
            <v>0</v>
          </cell>
          <cell r="M70">
            <v>0</v>
          </cell>
          <cell r="N70">
            <v>0</v>
          </cell>
          <cell r="O70">
            <v>0</v>
          </cell>
          <cell r="P70">
            <v>0</v>
          </cell>
          <cell r="Q70">
            <v>0</v>
          </cell>
          <cell r="R70">
            <v>0</v>
          </cell>
          <cell r="S70">
            <v>0</v>
          </cell>
          <cell r="T70">
            <v>0</v>
          </cell>
          <cell r="U70">
            <v>78.540000000000006</v>
          </cell>
          <cell r="V70">
            <v>0</v>
          </cell>
          <cell r="W70">
            <v>78.540000000000006</v>
          </cell>
          <cell r="X70" t="e">
            <v>#REF!</v>
          </cell>
          <cell r="Y70" t="e">
            <v>#REF!</v>
          </cell>
          <cell r="Z70">
            <v>0</v>
          </cell>
          <cell r="AA70">
            <v>0</v>
          </cell>
          <cell r="AB70">
            <v>0</v>
          </cell>
          <cell r="AC70">
            <v>0</v>
          </cell>
          <cell r="AD70">
            <v>0</v>
          </cell>
          <cell r="AE70">
            <v>0</v>
          </cell>
          <cell r="AF70">
            <v>0</v>
          </cell>
          <cell r="AG70">
            <v>0</v>
          </cell>
          <cell r="AH70">
            <v>0</v>
          </cell>
          <cell r="AI70">
            <v>0</v>
          </cell>
          <cell r="AJ70">
            <v>0</v>
          </cell>
        </row>
        <row r="71">
          <cell r="B71">
            <v>595778606</v>
          </cell>
          <cell r="C71" t="str">
            <v>Family Medicine of Branson West</v>
          </cell>
          <cell r="D71">
            <v>40725</v>
          </cell>
          <cell r="E71">
            <v>41090</v>
          </cell>
          <cell r="F71" t="str">
            <v>18598 State Hwy 13</v>
          </cell>
          <cell r="G71">
            <v>0</v>
          </cell>
          <cell r="H71" t="str">
            <v>Branson West</v>
          </cell>
          <cell r="I71" t="str">
            <v>MO</v>
          </cell>
          <cell r="J71">
            <v>65737</v>
          </cell>
          <cell r="K71">
            <v>41985</v>
          </cell>
          <cell r="L71">
            <v>41996</v>
          </cell>
          <cell r="M71">
            <v>1039</v>
          </cell>
          <cell r="N71">
            <v>41996</v>
          </cell>
          <cell r="O71">
            <v>2877</v>
          </cell>
          <cell r="P71">
            <v>1</v>
          </cell>
          <cell r="Q71">
            <v>225383</v>
          </cell>
          <cell r="R71" t="str">
            <v>$78.07 &amp; $78.54</v>
          </cell>
          <cell r="S71">
            <v>110.26</v>
          </cell>
          <cell r="T71">
            <v>0</v>
          </cell>
          <cell r="U71">
            <v>78.540000000000006</v>
          </cell>
          <cell r="V71">
            <v>110.26</v>
          </cell>
          <cell r="W71">
            <v>-31.72</v>
          </cell>
          <cell r="X71" t="e">
            <v>#REF!</v>
          </cell>
          <cell r="Y71" t="e">
            <v>#REF!</v>
          </cell>
          <cell r="Z71">
            <v>-8356</v>
          </cell>
          <cell r="AA71">
            <v>1.4038706391647569</v>
          </cell>
          <cell r="AB71">
            <v>0</v>
          </cell>
          <cell r="AC71">
            <v>0</v>
          </cell>
          <cell r="AD71">
            <v>0</v>
          </cell>
          <cell r="AE71">
            <v>0</v>
          </cell>
          <cell r="AF71">
            <v>0</v>
          </cell>
          <cell r="AG71">
            <v>0</v>
          </cell>
          <cell r="AH71">
            <v>0</v>
          </cell>
          <cell r="AI71">
            <v>0</v>
          </cell>
          <cell r="AJ71">
            <v>0</v>
          </cell>
        </row>
        <row r="72">
          <cell r="B72">
            <v>596059600</v>
          </cell>
          <cell r="C72" t="str">
            <v>Family Practice and Obstetrics of Monett</v>
          </cell>
          <cell r="D72">
            <v>40817</v>
          </cell>
          <cell r="E72">
            <v>41182</v>
          </cell>
          <cell r="F72" t="str">
            <v>815 N Lincoln Ste G</v>
          </cell>
          <cell r="G72">
            <v>0</v>
          </cell>
          <cell r="H72" t="str">
            <v>Monett</v>
          </cell>
          <cell r="I72" t="str">
            <v>MO</v>
          </cell>
          <cell r="J72">
            <v>65708</v>
          </cell>
          <cell r="K72">
            <v>41933</v>
          </cell>
          <cell r="L72">
            <v>0</v>
          </cell>
          <cell r="M72">
            <v>988</v>
          </cell>
          <cell r="N72">
            <v>0</v>
          </cell>
          <cell r="O72">
            <v>6626</v>
          </cell>
          <cell r="P72">
            <v>0</v>
          </cell>
          <cell r="Q72">
            <v>519537</v>
          </cell>
          <cell r="R72" t="str">
            <v>$78.07 &amp; $78.54</v>
          </cell>
          <cell r="S72">
            <v>103.96</v>
          </cell>
          <cell r="T72">
            <v>0</v>
          </cell>
          <cell r="U72">
            <v>78.540000000000006</v>
          </cell>
          <cell r="V72">
            <v>103.96</v>
          </cell>
          <cell r="W72">
            <v>-25.419999999999987</v>
          </cell>
          <cell r="X72" t="e">
            <v>#REF!</v>
          </cell>
          <cell r="Y72" t="e">
            <v>#REF!</v>
          </cell>
          <cell r="Z72">
            <v>188770</v>
          </cell>
          <cell r="AA72">
            <v>1.323656735421441</v>
          </cell>
          <cell r="AB72">
            <v>0</v>
          </cell>
          <cell r="AC72">
            <v>0</v>
          </cell>
          <cell r="AD72">
            <v>0</v>
          </cell>
          <cell r="AE72">
            <v>0</v>
          </cell>
          <cell r="AF72">
            <v>0</v>
          </cell>
          <cell r="AG72">
            <v>0</v>
          </cell>
          <cell r="AH72">
            <v>0</v>
          </cell>
          <cell r="AI72">
            <v>0</v>
          </cell>
          <cell r="AJ72">
            <v>0</v>
          </cell>
        </row>
        <row r="73">
          <cell r="B73">
            <v>594691404</v>
          </cell>
          <cell r="C73" t="str">
            <v>Family Practice of Ray County</v>
          </cell>
          <cell r="D73">
            <v>40909</v>
          </cell>
          <cell r="E73">
            <v>41274</v>
          </cell>
          <cell r="F73" t="str">
            <v>811 East South Street</v>
          </cell>
          <cell r="G73" t="str">
            <v>PO Box 573</v>
          </cell>
          <cell r="H73" t="str">
            <v>Richmond</v>
          </cell>
          <cell r="I73" t="str">
            <v>MO</v>
          </cell>
          <cell r="J73">
            <v>64085</v>
          </cell>
          <cell r="K73">
            <v>41933</v>
          </cell>
          <cell r="L73">
            <v>41947</v>
          </cell>
          <cell r="M73">
            <v>89</v>
          </cell>
          <cell r="N73">
            <v>41950</v>
          </cell>
          <cell r="O73">
            <v>722</v>
          </cell>
          <cell r="P73">
            <v>1460</v>
          </cell>
          <cell r="Q73">
            <v>171374</v>
          </cell>
          <cell r="R73">
            <v>78.540000000000006</v>
          </cell>
          <cell r="S73">
            <v>100.67</v>
          </cell>
          <cell r="T73">
            <v>0</v>
          </cell>
          <cell r="U73">
            <v>78.540000000000006</v>
          </cell>
          <cell r="V73">
            <v>100.67</v>
          </cell>
          <cell r="W73">
            <v>-22.129999999999995</v>
          </cell>
          <cell r="X73" t="e">
            <v>#REF!</v>
          </cell>
          <cell r="Y73" t="e">
            <v>#REF!</v>
          </cell>
          <cell r="Z73">
            <v>119139</v>
          </cell>
          <cell r="AA73">
            <v>1.2817672523554875</v>
          </cell>
          <cell r="AB73">
            <v>0</v>
          </cell>
          <cell r="AC73">
            <v>0</v>
          </cell>
          <cell r="AD73">
            <v>0</v>
          </cell>
          <cell r="AE73">
            <v>0</v>
          </cell>
          <cell r="AF73">
            <v>0</v>
          </cell>
          <cell r="AG73">
            <v>0</v>
          </cell>
          <cell r="AH73">
            <v>0</v>
          </cell>
          <cell r="AI73">
            <v>0</v>
          </cell>
          <cell r="AJ73">
            <v>0</v>
          </cell>
        </row>
        <row r="74">
          <cell r="B74">
            <v>597622208</v>
          </cell>
          <cell r="C74" t="str">
            <v>Family Preference Health Care</v>
          </cell>
          <cell r="D74">
            <v>40909</v>
          </cell>
          <cell r="E74">
            <v>41274</v>
          </cell>
          <cell r="F74" t="str">
            <v>201 West Main</v>
          </cell>
          <cell r="G74" t="str">
            <v>PO Box 358</v>
          </cell>
          <cell r="H74" t="str">
            <v>Matthews</v>
          </cell>
          <cell r="I74" t="str">
            <v>MO</v>
          </cell>
          <cell r="J74">
            <v>63867</v>
          </cell>
          <cell r="K74">
            <v>41933</v>
          </cell>
          <cell r="L74">
            <v>41940</v>
          </cell>
          <cell r="M74">
            <v>95</v>
          </cell>
          <cell r="N74">
            <v>41950</v>
          </cell>
          <cell r="O74">
            <v>961</v>
          </cell>
          <cell r="P74">
            <v>0</v>
          </cell>
          <cell r="Q74">
            <v>75477</v>
          </cell>
          <cell r="R74">
            <v>78.540000000000006</v>
          </cell>
          <cell r="S74">
            <v>100.45</v>
          </cell>
          <cell r="T74">
            <v>0</v>
          </cell>
          <cell r="U74">
            <v>78.540000000000006</v>
          </cell>
          <cell r="V74">
            <v>100.45</v>
          </cell>
          <cell r="W74">
            <v>-21.909999999999997</v>
          </cell>
          <cell r="X74" t="e">
            <v>#REF!</v>
          </cell>
          <cell r="Y74" t="e">
            <v>#REF!</v>
          </cell>
          <cell r="Z74">
            <v>99313</v>
          </cell>
          <cell r="AA74">
            <v>1.2789661319073082</v>
          </cell>
          <cell r="AB74">
            <v>0</v>
          </cell>
          <cell r="AC74">
            <v>0</v>
          </cell>
          <cell r="AD74">
            <v>0</v>
          </cell>
          <cell r="AE74">
            <v>0</v>
          </cell>
          <cell r="AF74">
            <v>0</v>
          </cell>
          <cell r="AG74">
            <v>0</v>
          </cell>
          <cell r="AH74">
            <v>0</v>
          </cell>
          <cell r="AI74">
            <v>0</v>
          </cell>
          <cell r="AJ74">
            <v>0</v>
          </cell>
        </row>
        <row r="75">
          <cell r="B75">
            <v>596020800</v>
          </cell>
          <cell r="C75" t="str">
            <v>Family Walk In Clinic of Mountain Grove</v>
          </cell>
          <cell r="D75">
            <v>40909</v>
          </cell>
          <cell r="E75">
            <v>41274</v>
          </cell>
          <cell r="F75" t="str">
            <v>205 West 3rd Street  Suite 3</v>
          </cell>
          <cell r="G75">
            <v>0</v>
          </cell>
          <cell r="H75" t="str">
            <v>Mountain Grove</v>
          </cell>
          <cell r="I75" t="str">
            <v>MO</v>
          </cell>
          <cell r="J75">
            <v>65711</v>
          </cell>
          <cell r="K75">
            <v>41946</v>
          </cell>
          <cell r="L75">
            <v>41956</v>
          </cell>
          <cell r="M75">
            <v>4923</v>
          </cell>
          <cell r="N75">
            <v>41956</v>
          </cell>
          <cell r="O75">
            <v>5595</v>
          </cell>
          <cell r="P75">
            <v>0</v>
          </cell>
          <cell r="Q75">
            <v>439431</v>
          </cell>
          <cell r="R75">
            <v>78.540000000000006</v>
          </cell>
          <cell r="S75">
            <v>79.25</v>
          </cell>
          <cell r="T75">
            <v>0</v>
          </cell>
          <cell r="U75">
            <v>78.540000000000006</v>
          </cell>
          <cell r="V75">
            <v>79.25</v>
          </cell>
          <cell r="W75">
            <v>-0.70999999999999375</v>
          </cell>
          <cell r="X75" t="e">
            <v>#REF!</v>
          </cell>
          <cell r="Y75" t="e">
            <v>#REF!</v>
          </cell>
          <cell r="Z75">
            <v>-5893</v>
          </cell>
          <cell r="AA75">
            <v>1.0090399796282148</v>
          </cell>
          <cell r="AB75">
            <v>0</v>
          </cell>
          <cell r="AC75">
            <v>0</v>
          </cell>
          <cell r="AD75">
            <v>0</v>
          </cell>
          <cell r="AE75">
            <v>0</v>
          </cell>
          <cell r="AF75">
            <v>0</v>
          </cell>
          <cell r="AG75">
            <v>0</v>
          </cell>
          <cell r="AH75">
            <v>0</v>
          </cell>
          <cell r="AI75">
            <v>0</v>
          </cell>
          <cell r="AJ75">
            <v>0</v>
          </cell>
        </row>
        <row r="76">
          <cell r="B76">
            <v>596373902</v>
          </cell>
          <cell r="C76" t="str">
            <v>Farmington Clinic Co. LLC</v>
          </cell>
          <cell r="D76">
            <v>40634</v>
          </cell>
          <cell r="E76">
            <v>40999</v>
          </cell>
          <cell r="F76" t="str">
            <v>1101 Weber Road, Suite 302</v>
          </cell>
          <cell r="G76">
            <v>0</v>
          </cell>
          <cell r="H76" t="str">
            <v>Farmington</v>
          </cell>
          <cell r="I76" t="str">
            <v>MO</v>
          </cell>
          <cell r="J76">
            <v>63640</v>
          </cell>
          <cell r="K76">
            <v>41894</v>
          </cell>
          <cell r="L76">
            <v>41904</v>
          </cell>
          <cell r="M76">
            <v>6093</v>
          </cell>
          <cell r="N76">
            <v>41918</v>
          </cell>
          <cell r="O76">
            <v>949</v>
          </cell>
          <cell r="P76">
            <v>1293</v>
          </cell>
          <cell r="Q76">
            <v>175370</v>
          </cell>
          <cell r="R76" t="str">
            <v>$78.07 &amp; $78.54</v>
          </cell>
          <cell r="S76">
            <v>108.4</v>
          </cell>
          <cell r="T76">
            <v>0</v>
          </cell>
          <cell r="U76">
            <v>78.540000000000006</v>
          </cell>
          <cell r="V76">
            <v>108.4</v>
          </cell>
          <cell r="W76">
            <v>-29.86</v>
          </cell>
          <cell r="X76" t="e">
            <v>#REF!</v>
          </cell>
          <cell r="Y76" t="e">
            <v>#REF!</v>
          </cell>
          <cell r="Z76">
            <v>206440</v>
          </cell>
          <cell r="AA76">
            <v>1.3801884390119683</v>
          </cell>
          <cell r="AB76">
            <v>0</v>
          </cell>
          <cell r="AC76">
            <v>0</v>
          </cell>
          <cell r="AD76">
            <v>0</v>
          </cell>
          <cell r="AE76">
            <v>0</v>
          </cell>
          <cell r="AF76">
            <v>0</v>
          </cell>
          <cell r="AG76">
            <v>0</v>
          </cell>
          <cell r="AH76">
            <v>0</v>
          </cell>
          <cell r="AI76">
            <v>0</v>
          </cell>
          <cell r="AJ76">
            <v>0</v>
          </cell>
        </row>
        <row r="77">
          <cell r="B77">
            <v>595954116</v>
          </cell>
          <cell r="C77" t="str">
            <v>Ferguson Medical Group Rural Health Clinic, Inc./East Prairie</v>
          </cell>
          <cell r="D77">
            <v>40909</v>
          </cell>
          <cell r="E77">
            <v>41274</v>
          </cell>
          <cell r="F77" t="str">
            <v>320 North Lincoln</v>
          </cell>
          <cell r="G77">
            <v>0</v>
          </cell>
          <cell r="H77" t="str">
            <v>East Prairie</v>
          </cell>
          <cell r="I77" t="str">
            <v>MO</v>
          </cell>
          <cell r="J77">
            <v>63845</v>
          </cell>
          <cell r="K77">
            <v>41933</v>
          </cell>
          <cell r="L77">
            <v>41977</v>
          </cell>
          <cell r="M77">
            <v>1619</v>
          </cell>
          <cell r="N77">
            <v>41992</v>
          </cell>
          <cell r="O77">
            <v>3447</v>
          </cell>
          <cell r="P77">
            <v>0</v>
          </cell>
          <cell r="Q77">
            <v>270727</v>
          </cell>
          <cell r="R77">
            <v>78.540000000000006</v>
          </cell>
          <cell r="S77">
            <v>96.36</v>
          </cell>
          <cell r="T77">
            <v>0</v>
          </cell>
          <cell r="U77">
            <v>78.540000000000006</v>
          </cell>
          <cell r="V77">
            <v>96.36</v>
          </cell>
          <cell r="W77">
            <v>-17.819999999999993</v>
          </cell>
          <cell r="X77" t="e">
            <v>#REF!</v>
          </cell>
          <cell r="Y77" t="e">
            <v>#REF!</v>
          </cell>
          <cell r="Z77">
            <v>467108</v>
          </cell>
          <cell r="AA77">
            <v>1.2268907563025209</v>
          </cell>
          <cell r="AB77">
            <v>0</v>
          </cell>
          <cell r="AC77">
            <v>0</v>
          </cell>
          <cell r="AD77">
            <v>0</v>
          </cell>
          <cell r="AE77">
            <v>0</v>
          </cell>
          <cell r="AF77">
            <v>0</v>
          </cell>
          <cell r="AG77">
            <v>0</v>
          </cell>
          <cell r="AH77">
            <v>0</v>
          </cell>
          <cell r="AI77">
            <v>0</v>
          </cell>
          <cell r="AJ77">
            <v>0</v>
          </cell>
        </row>
        <row r="78">
          <cell r="B78">
            <v>594190605</v>
          </cell>
          <cell r="C78" t="str">
            <v>Ferguson Medical Group Rural Health Clinic, Inc./Charleston</v>
          </cell>
          <cell r="D78">
            <v>40909</v>
          </cell>
          <cell r="E78">
            <v>41274</v>
          </cell>
          <cell r="F78" t="str">
            <v>105 North Main Street</v>
          </cell>
          <cell r="G78">
            <v>0</v>
          </cell>
          <cell r="H78" t="str">
            <v>Charleston</v>
          </cell>
          <cell r="I78" t="str">
            <v>MO</v>
          </cell>
          <cell r="J78">
            <v>63834</v>
          </cell>
          <cell r="K78">
            <v>41933</v>
          </cell>
          <cell r="L78">
            <v>41977</v>
          </cell>
          <cell r="M78">
            <v>3197</v>
          </cell>
          <cell r="N78">
            <v>41992</v>
          </cell>
          <cell r="O78">
            <v>4101</v>
          </cell>
          <cell r="P78">
            <v>0</v>
          </cell>
          <cell r="Q78">
            <v>322093</v>
          </cell>
          <cell r="R78">
            <v>78.540000000000006</v>
          </cell>
          <cell r="S78">
            <v>96.36</v>
          </cell>
          <cell r="T78">
            <v>0</v>
          </cell>
          <cell r="U78">
            <v>78.540000000000006</v>
          </cell>
          <cell r="V78">
            <v>96.36</v>
          </cell>
          <cell r="W78">
            <v>-17.819999999999993</v>
          </cell>
          <cell r="X78" t="e">
            <v>#REF!</v>
          </cell>
          <cell r="Y78" t="e">
            <v>#REF!</v>
          </cell>
          <cell r="Z78">
            <v>467108</v>
          </cell>
          <cell r="AA78">
            <v>1.2268907563025209</v>
          </cell>
          <cell r="AB78">
            <v>0</v>
          </cell>
          <cell r="AC78">
            <v>0</v>
          </cell>
          <cell r="AD78">
            <v>0</v>
          </cell>
          <cell r="AE78">
            <v>0</v>
          </cell>
          <cell r="AF78">
            <v>0</v>
          </cell>
          <cell r="AG78">
            <v>0</v>
          </cell>
          <cell r="AH78">
            <v>0</v>
          </cell>
          <cell r="AI78">
            <v>0</v>
          </cell>
          <cell r="AJ78">
            <v>0</v>
          </cell>
        </row>
        <row r="79">
          <cell r="B79">
            <v>595954108</v>
          </cell>
          <cell r="C79" t="str">
            <v>Ferguson Medical Group Rural Health Clinic, Inc./Sikeston</v>
          </cell>
          <cell r="D79">
            <v>40909</v>
          </cell>
          <cell r="E79">
            <v>41274</v>
          </cell>
          <cell r="F79" t="str">
            <v xml:space="preserve">1012 North Main </v>
          </cell>
          <cell r="G79" t="str">
            <v>PO Box 1068</v>
          </cell>
          <cell r="H79" t="str">
            <v>Sikeston</v>
          </cell>
          <cell r="I79" t="str">
            <v>MO</v>
          </cell>
          <cell r="J79">
            <v>63801</v>
          </cell>
          <cell r="K79">
            <v>41933</v>
          </cell>
          <cell r="L79">
            <v>41977</v>
          </cell>
          <cell r="M79">
            <v>11430</v>
          </cell>
          <cell r="N79">
            <v>41992</v>
          </cell>
          <cell r="O79">
            <v>24318</v>
          </cell>
          <cell r="P79">
            <v>0</v>
          </cell>
          <cell r="Q79">
            <v>1909936</v>
          </cell>
          <cell r="R79">
            <v>78.540000000000006</v>
          </cell>
          <cell r="S79">
            <v>96.36</v>
          </cell>
          <cell r="T79">
            <v>0</v>
          </cell>
          <cell r="U79">
            <v>78.540000000000006</v>
          </cell>
          <cell r="V79">
            <v>96.36</v>
          </cell>
          <cell r="W79">
            <v>-17.819999999999993</v>
          </cell>
          <cell r="X79" t="e">
            <v>#REF!</v>
          </cell>
          <cell r="Y79" t="e">
            <v>#REF!</v>
          </cell>
          <cell r="Z79">
            <v>467105</v>
          </cell>
          <cell r="AA79">
            <v>1.2268907563025209</v>
          </cell>
          <cell r="AB79">
            <v>0</v>
          </cell>
          <cell r="AC79">
            <v>0</v>
          </cell>
          <cell r="AD79">
            <v>0</v>
          </cell>
          <cell r="AE79">
            <v>0</v>
          </cell>
          <cell r="AF79">
            <v>0</v>
          </cell>
          <cell r="AG79">
            <v>0</v>
          </cell>
          <cell r="AH79">
            <v>0</v>
          </cell>
          <cell r="AI79">
            <v>0</v>
          </cell>
          <cell r="AJ79">
            <v>0</v>
          </cell>
        </row>
        <row r="80">
          <cell r="B80">
            <v>594945602</v>
          </cell>
          <cell r="C80" t="str">
            <v>Ferguson Medical Group/Dexter</v>
          </cell>
          <cell r="D80">
            <v>40909</v>
          </cell>
          <cell r="E80">
            <v>41274</v>
          </cell>
          <cell r="F80" t="str">
            <v>913 West Business, Hwy. 60</v>
          </cell>
          <cell r="G80">
            <v>0</v>
          </cell>
          <cell r="H80" t="str">
            <v>Dexter</v>
          </cell>
          <cell r="I80" t="str">
            <v>MO</v>
          </cell>
          <cell r="J80">
            <v>63841</v>
          </cell>
          <cell r="K80">
            <v>41933</v>
          </cell>
          <cell r="L80">
            <v>41977</v>
          </cell>
          <cell r="M80">
            <v>1920</v>
          </cell>
          <cell r="N80">
            <v>41992</v>
          </cell>
          <cell r="O80">
            <v>4084</v>
          </cell>
          <cell r="P80">
            <v>0</v>
          </cell>
          <cell r="Q80">
            <v>320757</v>
          </cell>
          <cell r="R80">
            <v>78.540000000000006</v>
          </cell>
          <cell r="S80">
            <v>96.36</v>
          </cell>
          <cell r="T80">
            <v>0</v>
          </cell>
          <cell r="U80">
            <v>78.540000000000006</v>
          </cell>
          <cell r="V80">
            <v>96.36</v>
          </cell>
          <cell r="W80">
            <v>-17.819999999999993</v>
          </cell>
          <cell r="X80" t="e">
            <v>#REF!</v>
          </cell>
          <cell r="Y80" t="e">
            <v>#REF!</v>
          </cell>
          <cell r="Z80">
            <v>467105</v>
          </cell>
          <cell r="AA80">
            <v>1.2268907563025209</v>
          </cell>
          <cell r="AB80">
            <v>0</v>
          </cell>
          <cell r="AC80">
            <v>0</v>
          </cell>
          <cell r="AD80">
            <v>0</v>
          </cell>
          <cell r="AE80">
            <v>0</v>
          </cell>
          <cell r="AF80">
            <v>0</v>
          </cell>
          <cell r="AG80">
            <v>0</v>
          </cell>
          <cell r="AH80">
            <v>0</v>
          </cell>
          <cell r="AI80">
            <v>0</v>
          </cell>
          <cell r="AJ80">
            <v>0</v>
          </cell>
        </row>
        <row r="81">
          <cell r="B81">
            <v>596841403</v>
          </cell>
          <cell r="C81" t="str">
            <v>Forest City Family Practice</v>
          </cell>
          <cell r="D81">
            <v>40909</v>
          </cell>
          <cell r="E81">
            <v>41274</v>
          </cell>
          <cell r="F81" t="str">
            <v>1000 North Jefferson</v>
          </cell>
          <cell r="G81">
            <v>0</v>
          </cell>
          <cell r="H81" t="str">
            <v>St James</v>
          </cell>
          <cell r="I81" t="str">
            <v>MO</v>
          </cell>
          <cell r="J81">
            <v>65559</v>
          </cell>
          <cell r="K81">
            <v>41744</v>
          </cell>
          <cell r="L81">
            <v>41775</v>
          </cell>
          <cell r="M81">
            <v>135</v>
          </cell>
          <cell r="N81">
            <v>41782</v>
          </cell>
          <cell r="O81">
            <v>1280</v>
          </cell>
          <cell r="P81">
            <v>1808</v>
          </cell>
          <cell r="Q81">
            <v>242532</v>
          </cell>
          <cell r="R81">
            <v>78.540000000000006</v>
          </cell>
          <cell r="S81">
            <v>90.29</v>
          </cell>
          <cell r="T81">
            <v>0</v>
          </cell>
          <cell r="U81">
            <v>78.540000000000006</v>
          </cell>
          <cell r="V81">
            <v>90.29</v>
          </cell>
          <cell r="W81">
            <v>-11.75</v>
          </cell>
          <cell r="X81" t="e">
            <v>#REF!</v>
          </cell>
          <cell r="Y81" t="e">
            <v>#REF!</v>
          </cell>
          <cell r="Z81">
            <v>-2982</v>
          </cell>
          <cell r="AA81">
            <v>1.1496052966641201</v>
          </cell>
          <cell r="AB81">
            <v>0</v>
          </cell>
          <cell r="AC81">
            <v>0</v>
          </cell>
          <cell r="AD81">
            <v>0</v>
          </cell>
          <cell r="AE81">
            <v>0</v>
          </cell>
          <cell r="AF81">
            <v>0</v>
          </cell>
          <cell r="AG81">
            <v>0</v>
          </cell>
          <cell r="AH81">
            <v>0</v>
          </cell>
          <cell r="AI81">
            <v>0</v>
          </cell>
          <cell r="AJ81">
            <v>0</v>
          </cell>
        </row>
        <row r="82">
          <cell r="B82">
            <v>596948000</v>
          </cell>
          <cell r="C82" t="str">
            <v>Gideon Rural Health Clinic</v>
          </cell>
          <cell r="D82">
            <v>40909</v>
          </cell>
          <cell r="E82">
            <v>41274</v>
          </cell>
          <cell r="F82" t="str">
            <v>135 South Main</v>
          </cell>
          <cell r="G82">
            <v>0</v>
          </cell>
          <cell r="H82" t="str">
            <v>Gideon</v>
          </cell>
          <cell r="I82" t="str">
            <v>MO</v>
          </cell>
          <cell r="J82">
            <v>63848</v>
          </cell>
          <cell r="K82">
            <v>42040</v>
          </cell>
          <cell r="L82">
            <v>0</v>
          </cell>
          <cell r="M82">
            <v>0</v>
          </cell>
          <cell r="N82">
            <v>0</v>
          </cell>
          <cell r="O82">
            <v>1129</v>
          </cell>
          <cell r="P82">
            <v>0</v>
          </cell>
          <cell r="Q82">
            <v>88672</v>
          </cell>
          <cell r="R82">
            <v>78.540000000000006</v>
          </cell>
          <cell r="S82">
            <v>112.75</v>
          </cell>
          <cell r="T82">
            <v>0</v>
          </cell>
          <cell r="U82">
            <v>78.540000000000006</v>
          </cell>
          <cell r="V82">
            <v>112.75</v>
          </cell>
          <cell r="W82">
            <v>-34.209999999999994</v>
          </cell>
          <cell r="X82" t="e">
            <v>#REF!</v>
          </cell>
          <cell r="Y82" t="e">
            <v>#REF!</v>
          </cell>
          <cell r="Z82">
            <v>132011</v>
          </cell>
          <cell r="AA82">
            <v>1.4355742296918765</v>
          </cell>
          <cell r="AB82">
            <v>0</v>
          </cell>
          <cell r="AC82">
            <v>0</v>
          </cell>
          <cell r="AD82">
            <v>0</v>
          </cell>
          <cell r="AE82">
            <v>0</v>
          </cell>
          <cell r="AF82">
            <v>0</v>
          </cell>
          <cell r="AG82">
            <v>1</v>
          </cell>
          <cell r="AH82">
            <v>0</v>
          </cell>
          <cell r="AI82">
            <v>621</v>
          </cell>
          <cell r="AJ82">
            <v>621</v>
          </cell>
        </row>
        <row r="83">
          <cell r="B83">
            <v>595290206</v>
          </cell>
          <cell r="C83" t="str">
            <v>Glennon Care Pediatrics Troy</v>
          </cell>
          <cell r="D83">
            <v>40909</v>
          </cell>
          <cell r="E83">
            <v>41274</v>
          </cell>
          <cell r="F83" t="str">
            <v>1165 A East Cherry</v>
          </cell>
          <cell r="G83">
            <v>0</v>
          </cell>
          <cell r="H83" t="str">
            <v>Troy</v>
          </cell>
          <cell r="I83" t="str">
            <v>MO</v>
          </cell>
          <cell r="J83">
            <v>63379</v>
          </cell>
          <cell r="K83">
            <v>42026</v>
          </cell>
          <cell r="L83">
            <v>42080</v>
          </cell>
          <cell r="M83">
            <v>-73846</v>
          </cell>
          <cell r="N83">
            <v>0</v>
          </cell>
          <cell r="O83">
            <v>244</v>
          </cell>
          <cell r="P83">
            <v>3855</v>
          </cell>
          <cell r="Q83">
            <v>314967</v>
          </cell>
          <cell r="R83">
            <v>76.84</v>
          </cell>
          <cell r="S83">
            <v>126.14</v>
          </cell>
          <cell r="T83">
            <v>0</v>
          </cell>
          <cell r="U83">
            <v>78.540000000000006</v>
          </cell>
          <cell r="V83">
            <v>126.14</v>
          </cell>
          <cell r="W83">
            <v>-47.599999999999994</v>
          </cell>
          <cell r="X83" t="e">
            <v>#REF!</v>
          </cell>
          <cell r="Y83" t="e">
            <v>#REF!</v>
          </cell>
          <cell r="Z83">
            <v>412297</v>
          </cell>
          <cell r="AA83">
            <v>1.606060606060606</v>
          </cell>
          <cell r="AB83" t="str">
            <v>X</v>
          </cell>
          <cell r="AC83">
            <v>1</v>
          </cell>
          <cell r="AD83">
            <v>-73846</v>
          </cell>
          <cell r="AE83">
            <v>-66878</v>
          </cell>
          <cell r="AF83">
            <v>6968</v>
          </cell>
          <cell r="AG83">
            <v>0</v>
          </cell>
          <cell r="AH83">
            <v>0</v>
          </cell>
          <cell r="AI83">
            <v>0</v>
          </cell>
          <cell r="AJ83">
            <v>0</v>
          </cell>
        </row>
        <row r="84">
          <cell r="B84">
            <v>599262300</v>
          </cell>
          <cell r="C84" t="str">
            <v>Glennon Care Pediatrics at Warrenton</v>
          </cell>
          <cell r="D84">
            <v>40909</v>
          </cell>
          <cell r="E84">
            <v>41274</v>
          </cell>
          <cell r="F84" t="str">
            <v>511 Ashland  Ste A</v>
          </cell>
          <cell r="G84">
            <v>0</v>
          </cell>
          <cell r="H84" t="str">
            <v>Warrenton</v>
          </cell>
          <cell r="I84" t="str">
            <v>MO</v>
          </cell>
          <cell r="J84">
            <v>63383</v>
          </cell>
          <cell r="K84">
            <v>42026</v>
          </cell>
          <cell r="L84">
            <v>42080</v>
          </cell>
          <cell r="M84">
            <v>-19114</v>
          </cell>
          <cell r="N84">
            <v>42132</v>
          </cell>
          <cell r="O84">
            <v>200</v>
          </cell>
          <cell r="P84">
            <v>3517</v>
          </cell>
          <cell r="Q84">
            <v>385614</v>
          </cell>
          <cell r="R84">
            <v>76.84</v>
          </cell>
          <cell r="S84">
            <v>124.92</v>
          </cell>
          <cell r="T84">
            <v>0</v>
          </cell>
          <cell r="U84">
            <v>78.540000000000006</v>
          </cell>
          <cell r="V84">
            <v>124.92</v>
          </cell>
          <cell r="W84">
            <v>-46.379999999999995</v>
          </cell>
          <cell r="X84" t="e">
            <v>#REF!</v>
          </cell>
          <cell r="Y84" t="e">
            <v>#REF!</v>
          </cell>
          <cell r="Z84">
            <v>356167</v>
          </cell>
          <cell r="AA84">
            <v>1.5905271199388846</v>
          </cell>
          <cell r="AB84" t="str">
            <v>X</v>
          </cell>
          <cell r="AC84">
            <v>1</v>
          </cell>
          <cell r="AD84">
            <v>-19114</v>
          </cell>
          <cell r="AE84">
            <v>-12795</v>
          </cell>
          <cell r="AF84">
            <v>6319</v>
          </cell>
          <cell r="AG84">
            <v>0</v>
          </cell>
          <cell r="AH84">
            <v>0</v>
          </cell>
          <cell r="AI84">
            <v>0</v>
          </cell>
          <cell r="AJ84">
            <v>0</v>
          </cell>
        </row>
      </sheetData>
      <sheetData sheetId="8">
        <row r="101">
          <cell r="B101">
            <v>590121307</v>
          </cell>
          <cell r="C101" t="str">
            <v>Apollo Healthcare LLC.</v>
          </cell>
          <cell r="D101">
            <v>41275</v>
          </cell>
          <cell r="E101">
            <v>41639</v>
          </cell>
          <cell r="F101" t="str">
            <v>1031 Karsch Blvd</v>
          </cell>
          <cell r="G101">
            <v>0</v>
          </cell>
          <cell r="H101" t="str">
            <v>Farmington</v>
          </cell>
          <cell r="I101" t="str">
            <v>MO</v>
          </cell>
          <cell r="J101">
            <v>63640</v>
          </cell>
          <cell r="K101">
            <v>0</v>
          </cell>
          <cell r="L101">
            <v>0</v>
          </cell>
          <cell r="M101">
            <v>0</v>
          </cell>
          <cell r="N101">
            <v>0</v>
          </cell>
          <cell r="O101">
            <v>0</v>
          </cell>
          <cell r="P101">
            <v>0</v>
          </cell>
          <cell r="Q101">
            <v>0</v>
          </cell>
          <cell r="R101">
            <v>78.540000000000006</v>
          </cell>
          <cell r="S101">
            <v>82.68</v>
          </cell>
          <cell r="T101">
            <v>0</v>
          </cell>
          <cell r="U101">
            <v>79.17</v>
          </cell>
          <cell r="V101">
            <v>82.68</v>
          </cell>
          <cell r="W101" t="e">
            <v>#REF!</v>
          </cell>
          <cell r="X101" t="e">
            <v>#REF!</v>
          </cell>
          <cell r="Y101" t="e">
            <v>#REF!</v>
          </cell>
          <cell r="Z101">
            <v>0</v>
          </cell>
          <cell r="AA101">
            <v>1.0443349753694582</v>
          </cell>
          <cell r="AB101" t="str">
            <v>X</v>
          </cell>
          <cell r="AC101">
            <v>0</v>
          </cell>
          <cell r="AD101">
            <v>0</v>
          </cell>
          <cell r="AE101">
            <v>0</v>
          </cell>
          <cell r="AF101">
            <v>0</v>
          </cell>
          <cell r="AG101">
            <v>1</v>
          </cell>
          <cell r="AH101">
            <v>0</v>
          </cell>
          <cell r="AI101">
            <v>1123</v>
          </cell>
          <cell r="AJ101">
            <v>0</v>
          </cell>
        </row>
        <row r="102">
          <cell r="B102">
            <v>599493103</v>
          </cell>
          <cell r="C102" t="str">
            <v>Best Medical, LLC</v>
          </cell>
          <cell r="D102">
            <v>41275</v>
          </cell>
          <cell r="E102">
            <v>41639</v>
          </cell>
          <cell r="F102" t="str">
            <v>112 Union Street</v>
          </cell>
          <cell r="G102">
            <v>0</v>
          </cell>
          <cell r="H102" t="str">
            <v>Leadington</v>
          </cell>
          <cell r="I102" t="str">
            <v>MO</v>
          </cell>
          <cell r="J102">
            <v>63601</v>
          </cell>
          <cell r="K102">
            <v>42072</v>
          </cell>
          <cell r="L102">
            <v>42086</v>
          </cell>
          <cell r="M102">
            <v>0</v>
          </cell>
          <cell r="N102">
            <v>0</v>
          </cell>
          <cell r="O102">
            <v>835</v>
          </cell>
          <cell r="P102">
            <v>0</v>
          </cell>
          <cell r="Q102">
            <v>66366</v>
          </cell>
          <cell r="R102">
            <v>79.48</v>
          </cell>
          <cell r="S102">
            <v>87.77</v>
          </cell>
          <cell r="T102">
            <v>0</v>
          </cell>
          <cell r="U102">
            <v>79.17</v>
          </cell>
          <cell r="V102">
            <v>87.77</v>
          </cell>
          <cell r="W102" t="e">
            <v>#REF!</v>
          </cell>
          <cell r="X102" t="e">
            <v>#REF!</v>
          </cell>
          <cell r="Y102" t="e">
            <v>#REF!</v>
          </cell>
          <cell r="Z102">
            <v>197752</v>
          </cell>
          <cell r="AA102">
            <v>1.1086270051787293</v>
          </cell>
          <cell r="AB102">
            <v>0</v>
          </cell>
          <cell r="AC102">
            <v>0</v>
          </cell>
          <cell r="AD102">
            <v>0</v>
          </cell>
          <cell r="AE102">
            <v>0</v>
          </cell>
          <cell r="AF102">
            <v>0</v>
          </cell>
          <cell r="AH102">
            <v>0</v>
          </cell>
          <cell r="AI102">
            <v>0</v>
          </cell>
          <cell r="AJ102">
            <v>0</v>
          </cell>
        </row>
        <row r="103">
          <cell r="B103">
            <v>597560408</v>
          </cell>
          <cell r="C103" t="str">
            <v xml:space="preserve">Beyer Medical Group </v>
          </cell>
          <cell r="D103">
            <v>41275</v>
          </cell>
          <cell r="E103">
            <v>41639</v>
          </cell>
          <cell r="F103" t="str">
            <v>735 West Main Street</v>
          </cell>
          <cell r="G103">
            <v>0</v>
          </cell>
          <cell r="H103" t="str">
            <v>Fredericktown</v>
          </cell>
          <cell r="I103" t="str">
            <v>MO</v>
          </cell>
          <cell r="J103">
            <v>63645</v>
          </cell>
          <cell r="K103">
            <v>42104</v>
          </cell>
          <cell r="L103">
            <v>0</v>
          </cell>
          <cell r="M103">
            <v>0</v>
          </cell>
          <cell r="N103">
            <v>0</v>
          </cell>
          <cell r="O103">
            <v>2382</v>
          </cell>
          <cell r="P103">
            <v>907</v>
          </cell>
          <cell r="Q103">
            <v>258318</v>
          </cell>
          <cell r="R103">
            <v>78.540000000000006</v>
          </cell>
          <cell r="S103">
            <v>98.59</v>
          </cell>
          <cell r="T103">
            <v>0</v>
          </cell>
          <cell r="U103">
            <v>79.17</v>
          </cell>
          <cell r="V103">
            <v>98.59</v>
          </cell>
          <cell r="W103" t="e">
            <v>#REF!</v>
          </cell>
          <cell r="X103" t="e">
            <v>#REF!</v>
          </cell>
          <cell r="Y103" t="e">
            <v>#REF!</v>
          </cell>
          <cell r="Z103">
            <v>17896</v>
          </cell>
          <cell r="AA103">
            <v>1.2452949349501075</v>
          </cell>
          <cell r="AB103" t="str">
            <v>X</v>
          </cell>
          <cell r="AC103">
            <v>0</v>
          </cell>
          <cell r="AD103">
            <v>0</v>
          </cell>
          <cell r="AE103">
            <v>0</v>
          </cell>
          <cell r="AF103">
            <v>0</v>
          </cell>
          <cell r="AG103">
            <v>1</v>
          </cell>
          <cell r="AH103">
            <v>0</v>
          </cell>
          <cell r="AI103">
            <v>2072</v>
          </cell>
          <cell r="AJ103">
            <v>2072</v>
          </cell>
        </row>
        <row r="104">
          <cell r="B104">
            <v>591888607</v>
          </cell>
          <cell r="C104" t="str">
            <v>Bolivar Medical Center, Inc.</v>
          </cell>
          <cell r="D104">
            <v>41275</v>
          </cell>
          <cell r="E104">
            <v>41639</v>
          </cell>
          <cell r="F104" t="str">
            <v>714 North Pomme De Terre Road</v>
          </cell>
          <cell r="G104">
            <v>0</v>
          </cell>
          <cell r="H104" t="str">
            <v>Bolivar</v>
          </cell>
          <cell r="I104" t="str">
            <v>MO</v>
          </cell>
          <cell r="J104">
            <v>65613</v>
          </cell>
          <cell r="K104">
            <v>42139</v>
          </cell>
          <cell r="L104">
            <v>0</v>
          </cell>
          <cell r="M104">
            <v>-53</v>
          </cell>
          <cell r="N104">
            <v>0</v>
          </cell>
          <cell r="O104">
            <v>849</v>
          </cell>
          <cell r="P104">
            <v>652</v>
          </cell>
          <cell r="Q104">
            <v>90135</v>
          </cell>
          <cell r="R104" t="str">
            <v>$61.11 &amp; $58.85</v>
          </cell>
          <cell r="S104">
            <v>61.23</v>
          </cell>
          <cell r="T104">
            <v>0</v>
          </cell>
          <cell r="U104">
            <v>79.17</v>
          </cell>
          <cell r="V104">
            <v>61.23</v>
          </cell>
          <cell r="W104" t="e">
            <v>#REF!</v>
          </cell>
          <cell r="X104" t="e">
            <v>#REF!</v>
          </cell>
          <cell r="Y104" t="e">
            <v>#REF!</v>
          </cell>
          <cell r="Z104">
            <v>7749</v>
          </cell>
          <cell r="AA104">
            <v>0.77339901477832507</v>
          </cell>
          <cell r="AB104" t="str">
            <v>X</v>
          </cell>
          <cell r="AC104">
            <v>0</v>
          </cell>
          <cell r="AD104">
            <v>0</v>
          </cell>
          <cell r="AE104">
            <v>0</v>
          </cell>
          <cell r="AF104">
            <v>0</v>
          </cell>
          <cell r="AG104">
            <v>1</v>
          </cell>
          <cell r="AH104">
            <v>-53</v>
          </cell>
          <cell r="AI104">
            <v>1718</v>
          </cell>
          <cell r="AJ104">
            <v>1771</v>
          </cell>
        </row>
        <row r="105">
          <cell r="B105">
            <v>594456402</v>
          </cell>
          <cell r="C105" t="str">
            <v>Boone Convenient Care</v>
          </cell>
          <cell r="D105">
            <v>41275</v>
          </cell>
          <cell r="E105">
            <v>41639</v>
          </cell>
          <cell r="F105" t="str">
            <v>1600 North Morley, Suite A120</v>
          </cell>
          <cell r="G105">
            <v>0</v>
          </cell>
          <cell r="H105" t="str">
            <v>Moberly</v>
          </cell>
          <cell r="I105" t="str">
            <v>MO</v>
          </cell>
          <cell r="J105">
            <v>65270</v>
          </cell>
          <cell r="K105">
            <v>42074</v>
          </cell>
          <cell r="L105">
            <v>0</v>
          </cell>
          <cell r="M105">
            <v>0</v>
          </cell>
          <cell r="N105">
            <v>0</v>
          </cell>
          <cell r="O105">
            <v>220</v>
          </cell>
          <cell r="P105">
            <v>0</v>
          </cell>
          <cell r="Q105">
            <v>16639</v>
          </cell>
          <cell r="R105">
            <v>75.63</v>
          </cell>
          <cell r="S105">
            <v>111.53</v>
          </cell>
          <cell r="T105">
            <v>0</v>
          </cell>
          <cell r="U105">
            <v>79.17</v>
          </cell>
          <cell r="V105">
            <v>111.53</v>
          </cell>
          <cell r="W105" t="e">
            <v>#REF!</v>
          </cell>
          <cell r="X105" t="e">
            <v>#REF!</v>
          </cell>
          <cell r="Y105" t="e">
            <v>#REF!</v>
          </cell>
          <cell r="Z105">
            <v>-17242</v>
          </cell>
          <cell r="AA105">
            <v>1.4087406846027535</v>
          </cell>
          <cell r="AB105" t="str">
            <v>X</v>
          </cell>
          <cell r="AC105">
            <v>0</v>
          </cell>
          <cell r="AD105">
            <v>0</v>
          </cell>
          <cell r="AE105">
            <v>0</v>
          </cell>
          <cell r="AF105">
            <v>0</v>
          </cell>
          <cell r="AG105">
            <v>1</v>
          </cell>
          <cell r="AH105">
            <v>0</v>
          </cell>
          <cell r="AI105">
            <v>0</v>
          </cell>
          <cell r="AJ105">
            <v>0</v>
          </cell>
        </row>
        <row r="106">
          <cell r="B106">
            <v>595903410</v>
          </cell>
          <cell r="C106" t="str">
            <v>Bridges Medical Services of Sparta</v>
          </cell>
          <cell r="D106">
            <v>41275</v>
          </cell>
          <cell r="E106">
            <v>41639</v>
          </cell>
          <cell r="F106" t="str">
            <v>155 Village Drive</v>
          </cell>
          <cell r="G106">
            <v>0</v>
          </cell>
          <cell r="H106" t="str">
            <v>Sparta</v>
          </cell>
          <cell r="I106" t="str">
            <v>MO</v>
          </cell>
          <cell r="J106">
            <v>65753</v>
          </cell>
          <cell r="K106">
            <v>42170</v>
          </cell>
          <cell r="L106">
            <v>42180</v>
          </cell>
          <cell r="M106">
            <v>460</v>
          </cell>
          <cell r="N106">
            <v>42258</v>
          </cell>
          <cell r="O106">
            <v>2179</v>
          </cell>
          <cell r="P106">
            <v>0</v>
          </cell>
          <cell r="Q106">
            <v>183441</v>
          </cell>
          <cell r="R106" t="str">
            <v>$75.40 &amp; $79.17</v>
          </cell>
          <cell r="S106">
            <v>83.26</v>
          </cell>
          <cell r="T106">
            <v>0</v>
          </cell>
          <cell r="U106">
            <v>79.17</v>
          </cell>
          <cell r="V106">
            <v>83.26</v>
          </cell>
          <cell r="W106" t="e">
            <v>#REF!</v>
          </cell>
          <cell r="X106" t="e">
            <v>#REF!</v>
          </cell>
          <cell r="Y106" t="e">
            <v>#REF!</v>
          </cell>
          <cell r="Z106">
            <v>-13051</v>
          </cell>
          <cell r="AA106">
            <v>1.0516609826954655</v>
          </cell>
          <cell r="AB106" t="str">
            <v>X</v>
          </cell>
          <cell r="AC106">
            <v>1</v>
          </cell>
          <cell r="AD106">
            <v>460</v>
          </cell>
          <cell r="AE106">
            <v>5078</v>
          </cell>
          <cell r="AF106">
            <v>4618</v>
          </cell>
          <cell r="AG106">
            <v>0</v>
          </cell>
          <cell r="AH106">
            <v>0</v>
          </cell>
          <cell r="AI106">
            <v>0</v>
          </cell>
          <cell r="AJ106">
            <v>0</v>
          </cell>
        </row>
        <row r="107">
          <cell r="B107">
            <v>595903402</v>
          </cell>
          <cell r="C107" t="str">
            <v>Bridges Medical Services, PC</v>
          </cell>
          <cell r="D107">
            <v>41275</v>
          </cell>
          <cell r="E107">
            <v>41639</v>
          </cell>
          <cell r="F107" t="str">
            <v>256 State Highway Y, PO Box 1240</v>
          </cell>
          <cell r="G107">
            <v>0</v>
          </cell>
          <cell r="H107" t="str">
            <v>Forsyth</v>
          </cell>
          <cell r="I107" t="str">
            <v>MO</v>
          </cell>
          <cell r="J107">
            <v>65653</v>
          </cell>
          <cell r="K107">
            <v>42170</v>
          </cell>
          <cell r="L107">
            <v>42177</v>
          </cell>
          <cell r="M107">
            <v>762</v>
          </cell>
          <cell r="N107">
            <v>42258</v>
          </cell>
          <cell r="O107">
            <v>2821</v>
          </cell>
          <cell r="P107">
            <v>0</v>
          </cell>
          <cell r="Q107">
            <v>217533</v>
          </cell>
          <cell r="R107" t="str">
            <v>$75.46 &amp; $79.17</v>
          </cell>
          <cell r="S107">
            <v>83.26</v>
          </cell>
          <cell r="T107">
            <v>0</v>
          </cell>
          <cell r="U107">
            <v>79.17</v>
          </cell>
          <cell r="V107">
            <v>83.26</v>
          </cell>
          <cell r="W107" t="e">
            <v>#REF!</v>
          </cell>
          <cell r="X107" t="e">
            <v>#REF!</v>
          </cell>
          <cell r="Y107" t="e">
            <v>#REF!</v>
          </cell>
          <cell r="Z107">
            <v>-13051</v>
          </cell>
          <cell r="AA107">
            <v>1.0516609826954655</v>
          </cell>
          <cell r="AB107" t="str">
            <v>X</v>
          </cell>
          <cell r="AC107">
            <v>1</v>
          </cell>
          <cell r="AD107">
            <v>762</v>
          </cell>
          <cell r="AE107">
            <v>6568</v>
          </cell>
          <cell r="AF107">
            <v>5806</v>
          </cell>
          <cell r="AG107">
            <v>0</v>
          </cell>
          <cell r="AH107">
            <v>0</v>
          </cell>
          <cell r="AI107">
            <v>0</v>
          </cell>
          <cell r="AJ107">
            <v>0</v>
          </cell>
        </row>
        <row r="108">
          <cell r="B108">
            <v>595903428</v>
          </cell>
          <cell r="C108" t="str">
            <v>Bridges Medical Services, PC - Branson Walk-In Clinic</v>
          </cell>
          <cell r="D108">
            <v>41275</v>
          </cell>
          <cell r="E108">
            <v>41639</v>
          </cell>
          <cell r="F108" t="str">
            <v>1440 State Highway 248, Suite J</v>
          </cell>
          <cell r="G108">
            <v>0</v>
          </cell>
          <cell r="H108" t="str">
            <v>Branson</v>
          </cell>
          <cell r="I108" t="str">
            <v>Mo</v>
          </cell>
          <cell r="J108">
            <v>65653</v>
          </cell>
          <cell r="K108">
            <v>42170</v>
          </cell>
          <cell r="L108">
            <v>42181</v>
          </cell>
          <cell r="M108">
            <v>805</v>
          </cell>
          <cell r="N108">
            <v>42258</v>
          </cell>
          <cell r="O108">
            <v>1680</v>
          </cell>
          <cell r="P108">
            <v>0</v>
          </cell>
          <cell r="Q108">
            <v>131828</v>
          </cell>
          <cell r="R108" t="str">
            <v>$77.99 &amp; $79.17</v>
          </cell>
          <cell r="S108">
            <v>83.26</v>
          </cell>
          <cell r="T108">
            <v>0</v>
          </cell>
          <cell r="U108">
            <v>79.17</v>
          </cell>
          <cell r="V108">
            <v>83.26</v>
          </cell>
          <cell r="W108" t="e">
            <v>#REF!</v>
          </cell>
          <cell r="X108" t="e">
            <v>#REF!</v>
          </cell>
          <cell r="Y108" t="e">
            <v>#REF!</v>
          </cell>
          <cell r="Z108">
            <v>-13051</v>
          </cell>
          <cell r="AA108">
            <v>1.0516609826954655</v>
          </cell>
          <cell r="AB108" t="str">
            <v>X</v>
          </cell>
          <cell r="AC108">
            <v>1</v>
          </cell>
          <cell r="AD108">
            <v>805</v>
          </cell>
          <cell r="AE108">
            <v>1983</v>
          </cell>
          <cell r="AF108">
            <v>1178</v>
          </cell>
          <cell r="AG108">
            <v>0</v>
          </cell>
          <cell r="AH108">
            <v>0</v>
          </cell>
          <cell r="AI108">
            <v>0</v>
          </cell>
          <cell r="AJ108">
            <v>0</v>
          </cell>
        </row>
        <row r="109">
          <cell r="B109">
            <v>599022308</v>
          </cell>
          <cell r="C109" t="str">
            <v>Burton Creek Medical Clinic</v>
          </cell>
          <cell r="D109">
            <v>41275</v>
          </cell>
          <cell r="E109">
            <v>41639</v>
          </cell>
          <cell r="F109" t="str">
            <v>805 Kentucky  Suite One</v>
          </cell>
          <cell r="G109">
            <v>0</v>
          </cell>
          <cell r="H109" t="str">
            <v>West Plains</v>
          </cell>
          <cell r="I109" t="str">
            <v>MO</v>
          </cell>
          <cell r="J109">
            <v>65775</v>
          </cell>
          <cell r="K109">
            <v>42087</v>
          </cell>
          <cell r="L109">
            <v>42170</v>
          </cell>
          <cell r="M109">
            <v>14495</v>
          </cell>
          <cell r="N109">
            <v>42177</v>
          </cell>
          <cell r="O109">
            <v>13186</v>
          </cell>
          <cell r="P109">
            <v>0</v>
          </cell>
          <cell r="Q109">
            <v>1043936</v>
          </cell>
          <cell r="R109">
            <v>79.17</v>
          </cell>
          <cell r="S109">
            <v>92.95</v>
          </cell>
          <cell r="T109">
            <v>0</v>
          </cell>
          <cell r="U109">
            <v>79.17</v>
          </cell>
          <cell r="V109">
            <v>92.95</v>
          </cell>
          <cell r="W109" t="e">
            <v>#REF!</v>
          </cell>
          <cell r="X109" t="e">
            <v>#REF!</v>
          </cell>
          <cell r="Y109" t="e">
            <v>#REF!</v>
          </cell>
          <cell r="Z109">
            <v>-658061</v>
          </cell>
          <cell r="AA109">
            <v>1.174055829228243</v>
          </cell>
          <cell r="AB109">
            <v>0</v>
          </cell>
          <cell r="AC109">
            <v>0</v>
          </cell>
          <cell r="AD109">
            <v>0</v>
          </cell>
          <cell r="AE109">
            <v>0</v>
          </cell>
          <cell r="AF109">
            <v>0</v>
          </cell>
          <cell r="AH109">
            <v>0</v>
          </cell>
          <cell r="AI109">
            <v>0</v>
          </cell>
          <cell r="AJ109">
            <v>0</v>
          </cell>
        </row>
        <row r="110">
          <cell r="B110">
            <v>595379314</v>
          </cell>
          <cell r="C110" t="str">
            <v>Byrnes Mill Medical Center - Richwoods</v>
          </cell>
          <cell r="D110">
            <v>41275</v>
          </cell>
          <cell r="E110">
            <v>41639</v>
          </cell>
          <cell r="F110" t="str">
            <v>10649 State Highway A</v>
          </cell>
          <cell r="G110" t="str">
            <v>P.O. Box 280</v>
          </cell>
          <cell r="H110" t="str">
            <v>Richwoods</v>
          </cell>
          <cell r="I110" t="str">
            <v>MO</v>
          </cell>
          <cell r="J110">
            <v>63071</v>
          </cell>
          <cell r="K110">
            <v>42104</v>
          </cell>
          <cell r="L110">
            <v>42142</v>
          </cell>
          <cell r="M110">
            <v>0</v>
          </cell>
          <cell r="N110" t="str">
            <v>N/A</v>
          </cell>
          <cell r="O110">
            <v>81</v>
          </cell>
          <cell r="P110">
            <v>234</v>
          </cell>
          <cell r="Q110">
            <v>24939</v>
          </cell>
          <cell r="R110">
            <v>79.17</v>
          </cell>
          <cell r="S110">
            <v>182.72</v>
          </cell>
          <cell r="T110">
            <v>0</v>
          </cell>
          <cell r="U110">
            <v>79.17</v>
          </cell>
          <cell r="V110">
            <v>182.72</v>
          </cell>
          <cell r="W110" t="e">
            <v>#REF!</v>
          </cell>
          <cell r="X110" t="e">
            <v>#REF!</v>
          </cell>
          <cell r="Y110" t="e">
            <v>#REF!</v>
          </cell>
          <cell r="Z110">
            <v>36280</v>
          </cell>
          <cell r="AA110">
            <v>2.3079449286345839</v>
          </cell>
          <cell r="AB110">
            <v>0</v>
          </cell>
          <cell r="AC110">
            <v>0</v>
          </cell>
          <cell r="AD110">
            <v>0</v>
          </cell>
          <cell r="AE110">
            <v>0</v>
          </cell>
          <cell r="AF110">
            <v>0</v>
          </cell>
          <cell r="AH110">
            <v>0</v>
          </cell>
          <cell r="AI110">
            <v>0</v>
          </cell>
          <cell r="AJ110">
            <v>0</v>
          </cell>
        </row>
        <row r="111">
          <cell r="B111">
            <v>590005695</v>
          </cell>
          <cell r="C111" t="str">
            <v xml:space="preserve">C &amp; S Family Medical </v>
          </cell>
          <cell r="D111">
            <v>41348</v>
          </cell>
          <cell r="E111">
            <v>41639</v>
          </cell>
          <cell r="F111" t="str">
            <v>2480 Three Rivers Blvd.</v>
          </cell>
          <cell r="G111">
            <v>0</v>
          </cell>
          <cell r="H111" t="str">
            <v>Poplar Bluff</v>
          </cell>
          <cell r="I111" t="str">
            <v>MO</v>
          </cell>
          <cell r="J111">
            <v>63901</v>
          </cell>
          <cell r="K111">
            <v>42104</v>
          </cell>
          <cell r="L111">
            <v>0</v>
          </cell>
          <cell r="M111">
            <v>0</v>
          </cell>
          <cell r="N111">
            <v>0</v>
          </cell>
          <cell r="O111">
            <v>215</v>
          </cell>
          <cell r="P111">
            <v>0</v>
          </cell>
          <cell r="Q111">
            <v>17021</v>
          </cell>
          <cell r="R111">
            <v>79.17</v>
          </cell>
          <cell r="S111">
            <v>190.18</v>
          </cell>
          <cell r="T111">
            <v>0</v>
          </cell>
          <cell r="U111">
            <v>79.17</v>
          </cell>
          <cell r="V111">
            <v>190.18</v>
          </cell>
          <cell r="W111" t="e">
            <v>#REF!</v>
          </cell>
          <cell r="X111" t="e">
            <v>#REF!</v>
          </cell>
          <cell r="Y111" t="e">
            <v>#REF!</v>
          </cell>
          <cell r="Z111">
            <v>0</v>
          </cell>
          <cell r="AA111">
            <v>2.4021725401035745</v>
          </cell>
          <cell r="AB111">
            <v>0</v>
          </cell>
          <cell r="AC111">
            <v>0</v>
          </cell>
          <cell r="AD111">
            <v>0</v>
          </cell>
          <cell r="AE111">
            <v>0</v>
          </cell>
          <cell r="AF111">
            <v>0</v>
          </cell>
          <cell r="AH111">
            <v>0</v>
          </cell>
          <cell r="AI111">
            <v>0</v>
          </cell>
          <cell r="AJ111">
            <v>0</v>
          </cell>
        </row>
        <row r="112">
          <cell r="B112">
            <v>597792605</v>
          </cell>
          <cell r="C112" t="str">
            <v>Canton Rural Health Affiliate</v>
          </cell>
          <cell r="D112">
            <v>41275</v>
          </cell>
          <cell r="E112">
            <v>41639</v>
          </cell>
          <cell r="F112" t="str">
            <v>1100 East Outer Road South, RT B</v>
          </cell>
          <cell r="G112">
            <v>0</v>
          </cell>
          <cell r="H112" t="str">
            <v>Canton</v>
          </cell>
          <cell r="I112" t="str">
            <v>MO</v>
          </cell>
          <cell r="J112">
            <v>63435</v>
          </cell>
          <cell r="K112">
            <v>42170</v>
          </cell>
          <cell r="L112">
            <v>42187</v>
          </cell>
          <cell r="M112">
            <v>56</v>
          </cell>
          <cell r="N112">
            <v>42187</v>
          </cell>
          <cell r="O112">
            <v>733</v>
          </cell>
          <cell r="P112">
            <v>0</v>
          </cell>
          <cell r="Q112">
            <v>58032</v>
          </cell>
          <cell r="R112">
            <v>79.17</v>
          </cell>
          <cell r="S112">
            <v>143.62</v>
          </cell>
          <cell r="T112">
            <v>0</v>
          </cell>
          <cell r="U112">
            <v>79.17</v>
          </cell>
          <cell r="V112">
            <v>143.62</v>
          </cell>
          <cell r="W112" t="e">
            <v>#REF!</v>
          </cell>
          <cell r="X112" t="e">
            <v>#REF!</v>
          </cell>
          <cell r="Y112" t="e">
            <v>#REF!</v>
          </cell>
          <cell r="Z112">
            <v>308911</v>
          </cell>
          <cell r="AA112">
            <v>1.8140709864847797</v>
          </cell>
          <cell r="AB112">
            <v>0</v>
          </cell>
          <cell r="AC112">
            <v>0</v>
          </cell>
          <cell r="AD112">
            <v>0</v>
          </cell>
          <cell r="AE112">
            <v>0</v>
          </cell>
          <cell r="AF112">
            <v>0</v>
          </cell>
          <cell r="AH112">
            <v>0</v>
          </cell>
          <cell r="AI112">
            <v>0</v>
          </cell>
          <cell r="AJ112">
            <v>0</v>
          </cell>
        </row>
        <row r="113">
          <cell r="B113">
            <v>595175001</v>
          </cell>
          <cell r="C113" t="str">
            <v>Cape Family Medical Clinic LLC</v>
          </cell>
          <cell r="D113">
            <v>41275</v>
          </cell>
          <cell r="E113">
            <v>41639</v>
          </cell>
          <cell r="F113" t="str">
            <v>24 North Sprigg Street  Suite 1</v>
          </cell>
          <cell r="G113">
            <v>0</v>
          </cell>
          <cell r="H113" t="str">
            <v>Cape Girardeau</v>
          </cell>
          <cell r="I113" t="str">
            <v>MO</v>
          </cell>
          <cell r="J113">
            <v>63701</v>
          </cell>
          <cell r="K113">
            <v>42107</v>
          </cell>
          <cell r="L113">
            <v>42114</v>
          </cell>
          <cell r="M113">
            <v>-1080</v>
          </cell>
          <cell r="N113">
            <v>42118</v>
          </cell>
          <cell r="O113">
            <v>2934</v>
          </cell>
          <cell r="P113">
            <v>0</v>
          </cell>
          <cell r="Q113">
            <v>228823</v>
          </cell>
          <cell r="R113">
            <v>77.989999999999995</v>
          </cell>
          <cell r="S113">
            <v>77.989999999999995</v>
          </cell>
          <cell r="T113">
            <v>0</v>
          </cell>
          <cell r="U113">
            <v>79.17</v>
          </cell>
          <cell r="V113">
            <v>77.989999999999995</v>
          </cell>
          <cell r="W113" t="e">
            <v>#REF!</v>
          </cell>
          <cell r="X113" t="e">
            <v>#REF!</v>
          </cell>
          <cell r="Y113" t="e">
            <v>#REF!</v>
          </cell>
          <cell r="Z113">
            <v>-5837</v>
          </cell>
          <cell r="AA113">
            <v>0.98509536440570911</v>
          </cell>
          <cell r="AB113">
            <v>0</v>
          </cell>
          <cell r="AC113">
            <v>0</v>
          </cell>
          <cell r="AD113">
            <v>0</v>
          </cell>
          <cell r="AE113">
            <v>0</v>
          </cell>
          <cell r="AF113">
            <v>0</v>
          </cell>
          <cell r="AH113">
            <v>0</v>
          </cell>
          <cell r="AI113">
            <v>0</v>
          </cell>
          <cell r="AJ113">
            <v>0</v>
          </cell>
        </row>
        <row r="114">
          <cell r="B114">
            <v>598534907</v>
          </cell>
          <cell r="C114" t="str">
            <v>Cape Girardeau County Rural Health Clinic</v>
          </cell>
          <cell r="D114">
            <v>41275</v>
          </cell>
          <cell r="E114">
            <v>41639</v>
          </cell>
          <cell r="F114" t="str">
            <v>1121 Linden St.</v>
          </cell>
          <cell r="G114" t="str">
            <v>PO Box 1839</v>
          </cell>
          <cell r="H114" t="str">
            <v>Cape Girardeau</v>
          </cell>
          <cell r="I114" t="str">
            <v>MO</v>
          </cell>
          <cell r="J114">
            <v>63703</v>
          </cell>
          <cell r="K114">
            <v>42104</v>
          </cell>
          <cell r="L114">
            <v>0</v>
          </cell>
          <cell r="M114">
            <v>0</v>
          </cell>
          <cell r="N114">
            <v>0</v>
          </cell>
          <cell r="O114">
            <v>2781</v>
          </cell>
          <cell r="P114">
            <v>0</v>
          </cell>
          <cell r="Q114">
            <v>220172</v>
          </cell>
          <cell r="R114">
            <v>79.17</v>
          </cell>
          <cell r="S114">
            <v>176.95</v>
          </cell>
          <cell r="T114">
            <v>0</v>
          </cell>
          <cell r="U114">
            <v>79.17</v>
          </cell>
          <cell r="V114">
            <v>176.95</v>
          </cell>
          <cell r="W114" t="e">
            <v>#REF!</v>
          </cell>
          <cell r="X114" t="e">
            <v>#REF!</v>
          </cell>
          <cell r="Y114" t="e">
            <v>#REF!</v>
          </cell>
          <cell r="Z114">
            <v>0</v>
          </cell>
          <cell r="AA114">
            <v>2.2350637867879244</v>
          </cell>
          <cell r="AB114">
            <v>0</v>
          </cell>
          <cell r="AC114">
            <v>0</v>
          </cell>
          <cell r="AD114">
            <v>0</v>
          </cell>
          <cell r="AE114">
            <v>0</v>
          </cell>
          <cell r="AF114">
            <v>0</v>
          </cell>
          <cell r="AH114">
            <v>0</v>
          </cell>
          <cell r="AI114">
            <v>0</v>
          </cell>
          <cell r="AJ114">
            <v>0</v>
          </cell>
        </row>
        <row r="115">
          <cell r="B115">
            <v>590002789</v>
          </cell>
          <cell r="C115" t="str">
            <v>Carol Timmons Clinic</v>
          </cell>
          <cell r="D115">
            <v>41275</v>
          </cell>
          <cell r="E115">
            <v>41639</v>
          </cell>
          <cell r="F115" t="str">
            <v>101 North Center Street</v>
          </cell>
          <cell r="G115">
            <v>0</v>
          </cell>
          <cell r="H115" t="str">
            <v>Clarence</v>
          </cell>
          <cell r="I115" t="str">
            <v>MO</v>
          </cell>
          <cell r="J115">
            <v>63437</v>
          </cell>
          <cell r="K115">
            <v>42017</v>
          </cell>
          <cell r="L115">
            <v>0</v>
          </cell>
          <cell r="M115">
            <v>0</v>
          </cell>
          <cell r="N115">
            <v>0</v>
          </cell>
          <cell r="O115">
            <v>0</v>
          </cell>
          <cell r="P115">
            <v>480</v>
          </cell>
          <cell r="Q115">
            <v>38002</v>
          </cell>
          <cell r="R115">
            <v>79.17</v>
          </cell>
          <cell r="S115">
            <v>83.84</v>
          </cell>
          <cell r="T115">
            <v>0</v>
          </cell>
          <cell r="U115">
            <v>79.17</v>
          </cell>
          <cell r="V115">
            <v>83.84</v>
          </cell>
          <cell r="W115" t="e">
            <v>#REF!</v>
          </cell>
          <cell r="X115" t="e">
            <v>#REF!</v>
          </cell>
          <cell r="Y115" t="e">
            <v>#REF!</v>
          </cell>
          <cell r="Z115">
            <v>190207</v>
          </cell>
          <cell r="AA115">
            <v>1.0589869900214728</v>
          </cell>
          <cell r="AB115">
            <v>0</v>
          </cell>
          <cell r="AC115">
            <v>0</v>
          </cell>
          <cell r="AD115">
            <v>0</v>
          </cell>
          <cell r="AE115">
            <v>0</v>
          </cell>
          <cell r="AF115">
            <v>0</v>
          </cell>
          <cell r="AH115">
            <v>0</v>
          </cell>
          <cell r="AI115">
            <v>0</v>
          </cell>
          <cell r="AJ115">
            <v>0</v>
          </cell>
        </row>
        <row r="116">
          <cell r="B116">
            <v>594917601</v>
          </cell>
          <cell r="C116" t="str">
            <v>Centralia Family Health Clinic</v>
          </cell>
          <cell r="D116">
            <v>41275</v>
          </cell>
          <cell r="E116">
            <v>41639</v>
          </cell>
          <cell r="F116" t="str">
            <v>1021 East Highway 22</v>
          </cell>
          <cell r="G116">
            <v>0</v>
          </cell>
          <cell r="H116" t="str">
            <v>Centralia</v>
          </cell>
          <cell r="I116" t="str">
            <v>MO</v>
          </cell>
          <cell r="J116">
            <v>65240</v>
          </cell>
          <cell r="K116">
            <v>42111</v>
          </cell>
          <cell r="L116">
            <v>0</v>
          </cell>
          <cell r="M116">
            <v>0</v>
          </cell>
          <cell r="N116">
            <v>0</v>
          </cell>
          <cell r="O116">
            <v>137</v>
          </cell>
          <cell r="P116">
            <v>0</v>
          </cell>
          <cell r="Q116">
            <v>10362</v>
          </cell>
          <cell r="R116">
            <v>75.63</v>
          </cell>
          <cell r="S116">
            <v>112.47</v>
          </cell>
          <cell r="T116">
            <v>0</v>
          </cell>
          <cell r="U116">
            <v>79.17</v>
          </cell>
          <cell r="V116">
            <v>112.47</v>
          </cell>
          <cell r="W116" t="e">
            <v>#REF!</v>
          </cell>
          <cell r="X116" t="e">
            <v>#REF!</v>
          </cell>
          <cell r="Y116" t="e">
            <v>#REF!</v>
          </cell>
          <cell r="Z116">
            <v>-11388</v>
          </cell>
          <cell r="AA116">
            <v>1.420613868889731</v>
          </cell>
          <cell r="AB116" t="str">
            <v>X</v>
          </cell>
          <cell r="AC116">
            <v>0</v>
          </cell>
          <cell r="AD116">
            <v>0</v>
          </cell>
          <cell r="AE116">
            <v>0</v>
          </cell>
          <cell r="AF116">
            <v>0</v>
          </cell>
          <cell r="AG116">
            <v>1</v>
          </cell>
          <cell r="AH116">
            <v>0</v>
          </cell>
          <cell r="AI116">
            <v>0</v>
          </cell>
          <cell r="AJ116">
            <v>0</v>
          </cell>
        </row>
        <row r="117">
          <cell r="B117">
            <v>594017600</v>
          </cell>
          <cell r="C117" t="str">
            <v>Chaffee Medical Clinic</v>
          </cell>
          <cell r="D117">
            <v>41275</v>
          </cell>
          <cell r="E117">
            <v>41639</v>
          </cell>
          <cell r="F117" t="str">
            <v>537 W. Yoakum</v>
          </cell>
          <cell r="G117">
            <v>0</v>
          </cell>
          <cell r="H117" t="str">
            <v>Chaffee</v>
          </cell>
          <cell r="I117" t="str">
            <v>MO</v>
          </cell>
          <cell r="J117">
            <v>63740</v>
          </cell>
          <cell r="K117">
            <v>42117</v>
          </cell>
          <cell r="L117">
            <v>0</v>
          </cell>
          <cell r="M117">
            <v>-1907</v>
          </cell>
          <cell r="N117">
            <v>0</v>
          </cell>
          <cell r="O117">
            <v>556</v>
          </cell>
          <cell r="P117">
            <v>0</v>
          </cell>
          <cell r="Q117">
            <v>40816</v>
          </cell>
          <cell r="R117">
            <v>73.41</v>
          </cell>
          <cell r="S117">
            <v>73.41</v>
          </cell>
          <cell r="T117">
            <v>0</v>
          </cell>
          <cell r="U117">
            <v>79.17</v>
          </cell>
          <cell r="V117">
            <v>73.41</v>
          </cell>
          <cell r="W117" t="e">
            <v>#REF!</v>
          </cell>
          <cell r="X117" t="e">
            <v>#REF!</v>
          </cell>
          <cell r="Y117" t="e">
            <v>#REF!</v>
          </cell>
          <cell r="Z117">
            <v>-649</v>
          </cell>
          <cell r="AA117">
            <v>0.92724516862447892</v>
          </cell>
          <cell r="AB117">
            <v>0</v>
          </cell>
          <cell r="AC117">
            <v>0</v>
          </cell>
          <cell r="AD117">
            <v>0</v>
          </cell>
          <cell r="AE117">
            <v>0</v>
          </cell>
          <cell r="AF117">
            <v>0</v>
          </cell>
          <cell r="AH117">
            <v>0</v>
          </cell>
          <cell r="AI117">
            <v>0</v>
          </cell>
          <cell r="AJ117">
            <v>0</v>
          </cell>
        </row>
        <row r="118">
          <cell r="B118">
            <v>596342709</v>
          </cell>
          <cell r="C118" t="str">
            <v>Community Health Partners, LLP</v>
          </cell>
          <cell r="D118">
            <v>41275</v>
          </cell>
          <cell r="E118">
            <v>41639</v>
          </cell>
          <cell r="F118" t="str">
            <v>510 East Gay St., Ste. A</v>
          </cell>
          <cell r="G118">
            <v>0</v>
          </cell>
          <cell r="H118" t="str">
            <v>Warrenton</v>
          </cell>
          <cell r="I118" t="str">
            <v>MO</v>
          </cell>
          <cell r="J118">
            <v>64093</v>
          </cell>
          <cell r="K118">
            <v>42170</v>
          </cell>
          <cell r="L118">
            <v>42186</v>
          </cell>
          <cell r="M118">
            <v>12</v>
          </cell>
          <cell r="N118">
            <v>42177</v>
          </cell>
          <cell r="O118">
            <v>651</v>
          </cell>
          <cell r="P118">
            <v>1023</v>
          </cell>
          <cell r="Q118">
            <v>132531</v>
          </cell>
          <cell r="R118">
            <v>79.17</v>
          </cell>
          <cell r="S118">
            <v>116.99</v>
          </cell>
          <cell r="T118">
            <v>0</v>
          </cell>
          <cell r="U118">
            <v>79.17</v>
          </cell>
          <cell r="V118">
            <v>116.99</v>
          </cell>
          <cell r="W118" t="e">
            <v>#REF!</v>
          </cell>
          <cell r="X118" t="e">
            <v>#REF!</v>
          </cell>
          <cell r="Y118" t="e">
            <v>#REF!</v>
          </cell>
          <cell r="Z118">
            <v>110432</v>
          </cell>
          <cell r="AA118">
            <v>1.4777062018441327</v>
          </cell>
          <cell r="AB118">
            <v>0</v>
          </cell>
          <cell r="AC118">
            <v>0</v>
          </cell>
          <cell r="AD118">
            <v>0</v>
          </cell>
          <cell r="AE118">
            <v>0</v>
          </cell>
          <cell r="AF118">
            <v>0</v>
          </cell>
          <cell r="AH118">
            <v>0</v>
          </cell>
          <cell r="AI118">
            <v>0</v>
          </cell>
          <cell r="AJ118">
            <v>0</v>
          </cell>
        </row>
        <row r="119">
          <cell r="B119">
            <v>599177409</v>
          </cell>
          <cell r="C119" t="str">
            <v>Comprehensive Family Health Care</v>
          </cell>
          <cell r="D119">
            <v>41275</v>
          </cell>
          <cell r="E119">
            <v>41639</v>
          </cell>
          <cell r="F119" t="str">
            <v>32 West Missouri Street</v>
          </cell>
          <cell r="G119">
            <v>0</v>
          </cell>
          <cell r="H119" t="str">
            <v>Benton</v>
          </cell>
          <cell r="I119" t="str">
            <v>MO</v>
          </cell>
          <cell r="J119">
            <v>63736</v>
          </cell>
          <cell r="K119">
            <v>42114</v>
          </cell>
          <cell r="L119">
            <v>0</v>
          </cell>
          <cell r="M119">
            <v>-4862</v>
          </cell>
          <cell r="N119">
            <v>0</v>
          </cell>
          <cell r="O119">
            <v>1186</v>
          </cell>
          <cell r="P119">
            <v>0</v>
          </cell>
          <cell r="Q119">
            <v>88287</v>
          </cell>
          <cell r="R119">
            <v>74.44</v>
          </cell>
          <cell r="S119">
            <v>74.44</v>
          </cell>
          <cell r="T119">
            <v>0</v>
          </cell>
          <cell r="U119">
            <v>79.17</v>
          </cell>
          <cell r="V119">
            <v>74.44</v>
          </cell>
          <cell r="W119" t="e">
            <v>#REF!</v>
          </cell>
          <cell r="X119" t="e">
            <v>#REF!</v>
          </cell>
          <cell r="Y119" t="e">
            <v>#REF!</v>
          </cell>
          <cell r="Z119">
            <v>33462</v>
          </cell>
          <cell r="AA119">
            <v>0.94025514715169878</v>
          </cell>
          <cell r="AB119">
            <v>0</v>
          </cell>
          <cell r="AC119">
            <v>0</v>
          </cell>
          <cell r="AD119">
            <v>0</v>
          </cell>
          <cell r="AE119">
            <v>0</v>
          </cell>
          <cell r="AF119">
            <v>0</v>
          </cell>
          <cell r="AH119">
            <v>0</v>
          </cell>
          <cell r="AI119">
            <v>0</v>
          </cell>
          <cell r="AJ119">
            <v>0</v>
          </cell>
        </row>
        <row r="120">
          <cell r="B120">
            <v>597582907</v>
          </cell>
          <cell r="C120" t="str">
            <v>Convenient Healthcare</v>
          </cell>
          <cell r="D120">
            <v>41275</v>
          </cell>
          <cell r="E120">
            <v>41639</v>
          </cell>
          <cell r="F120" t="str">
            <v>624 Old St. Mary's Road, Suite A</v>
          </cell>
          <cell r="G120">
            <v>0</v>
          </cell>
          <cell r="H120" t="str">
            <v>Perryville</v>
          </cell>
          <cell r="I120" t="str">
            <v>MO</v>
          </cell>
          <cell r="J120">
            <v>63775</v>
          </cell>
          <cell r="K120">
            <v>42121</v>
          </cell>
          <cell r="L120">
            <v>0</v>
          </cell>
          <cell r="M120">
            <v>0</v>
          </cell>
          <cell r="N120">
            <v>0</v>
          </cell>
          <cell r="O120">
            <v>297</v>
          </cell>
          <cell r="P120">
            <v>857</v>
          </cell>
          <cell r="Q120">
            <v>90681</v>
          </cell>
          <cell r="R120" t="str">
            <v>$78.13 &amp; $79.17</v>
          </cell>
          <cell r="S120">
            <v>86.38</v>
          </cell>
          <cell r="T120">
            <v>0</v>
          </cell>
          <cell r="U120">
            <v>79.17</v>
          </cell>
          <cell r="V120">
            <v>86.38</v>
          </cell>
          <cell r="W120" t="e">
            <v>#REF!</v>
          </cell>
          <cell r="X120" t="e">
            <v>#REF!</v>
          </cell>
          <cell r="Y120" t="e">
            <v>#REF!</v>
          </cell>
          <cell r="Z120">
            <v>-24666</v>
          </cell>
          <cell r="AA120">
            <v>1.0910698496905393</v>
          </cell>
          <cell r="AB120" t="str">
            <v>X</v>
          </cell>
          <cell r="AC120">
            <v>0</v>
          </cell>
          <cell r="AD120">
            <v>0</v>
          </cell>
          <cell r="AE120">
            <v>0</v>
          </cell>
          <cell r="AF120">
            <v>0</v>
          </cell>
          <cell r="AG120">
            <v>1</v>
          </cell>
          <cell r="AH120">
            <v>0</v>
          </cell>
          <cell r="AI120">
            <v>682</v>
          </cell>
          <cell r="AJ120">
            <v>682</v>
          </cell>
        </row>
        <row r="121">
          <cell r="B121">
            <v>598899201</v>
          </cell>
          <cell r="C121" t="str">
            <v>Conway Family Clinic, Inc.</v>
          </cell>
          <cell r="D121">
            <v>41275</v>
          </cell>
          <cell r="E121">
            <v>41639</v>
          </cell>
          <cell r="F121" t="str">
            <v xml:space="preserve">301 South Newport </v>
          </cell>
          <cell r="G121" t="str">
            <v>PO Box 9</v>
          </cell>
          <cell r="H121" t="str">
            <v>Conway</v>
          </cell>
          <cell r="I121" t="str">
            <v>MO</v>
          </cell>
          <cell r="J121">
            <v>65632</v>
          </cell>
          <cell r="K121">
            <v>42171</v>
          </cell>
          <cell r="L121">
            <v>42186</v>
          </cell>
          <cell r="M121">
            <v>162</v>
          </cell>
          <cell r="N121">
            <v>42186</v>
          </cell>
          <cell r="O121">
            <v>691</v>
          </cell>
          <cell r="P121">
            <v>528</v>
          </cell>
          <cell r="Q121">
            <v>95933</v>
          </cell>
          <cell r="R121" t="str">
            <v>$78.35 &amp; $79.17</v>
          </cell>
          <cell r="S121">
            <v>83.23</v>
          </cell>
          <cell r="T121">
            <v>0</v>
          </cell>
          <cell r="U121">
            <v>79.17</v>
          </cell>
          <cell r="V121">
            <v>83.23</v>
          </cell>
          <cell r="W121" t="e">
            <v>#REF!</v>
          </cell>
          <cell r="X121" t="e">
            <v>#REF!</v>
          </cell>
          <cell r="Y121" t="e">
            <v>#REF!</v>
          </cell>
          <cell r="Z121">
            <v>7277</v>
          </cell>
          <cell r="AA121">
            <v>1.0512820512820513</v>
          </cell>
          <cell r="AB121" t="str">
            <v>X</v>
          </cell>
          <cell r="AC121">
            <v>1</v>
          </cell>
          <cell r="AD121">
            <v>162</v>
          </cell>
          <cell r="AE121">
            <v>737</v>
          </cell>
          <cell r="AF121">
            <v>575</v>
          </cell>
          <cell r="AG121">
            <v>0</v>
          </cell>
          <cell r="AH121">
            <v>0</v>
          </cell>
          <cell r="AI121">
            <v>0</v>
          </cell>
          <cell r="AJ121">
            <v>0</v>
          </cell>
        </row>
        <row r="122">
          <cell r="B122">
            <v>593362601</v>
          </cell>
          <cell r="C122" t="str">
            <v>Dale Family Medicine</v>
          </cell>
          <cell r="D122">
            <v>41275</v>
          </cell>
          <cell r="E122">
            <v>41639</v>
          </cell>
          <cell r="F122" t="str">
            <v>1340 S Sam Houston Blvd</v>
          </cell>
          <cell r="G122">
            <v>0</v>
          </cell>
          <cell r="H122" t="str">
            <v>Houston</v>
          </cell>
          <cell r="I122" t="str">
            <v>MO</v>
          </cell>
          <cell r="J122">
            <v>65483</v>
          </cell>
          <cell r="K122">
            <v>42121</v>
          </cell>
          <cell r="L122">
            <v>0</v>
          </cell>
          <cell r="M122">
            <v>0</v>
          </cell>
          <cell r="N122">
            <v>0</v>
          </cell>
          <cell r="O122">
            <v>1874</v>
          </cell>
          <cell r="P122">
            <v>0</v>
          </cell>
          <cell r="Q122">
            <v>146734</v>
          </cell>
          <cell r="R122">
            <v>78.3</v>
          </cell>
          <cell r="S122">
            <v>79.88</v>
          </cell>
          <cell r="T122">
            <v>0</v>
          </cell>
          <cell r="U122">
            <v>79.17</v>
          </cell>
          <cell r="V122">
            <v>79.88</v>
          </cell>
          <cell r="W122" t="e">
            <v>#REF!</v>
          </cell>
          <cell r="X122" t="e">
            <v>#REF!</v>
          </cell>
          <cell r="Y122" t="e">
            <v>#REF!</v>
          </cell>
          <cell r="Z122">
            <v>127819</v>
          </cell>
          <cell r="AA122">
            <v>1.0089680434508019</v>
          </cell>
          <cell r="AB122" t="str">
            <v>X</v>
          </cell>
          <cell r="AC122">
            <v>0</v>
          </cell>
          <cell r="AD122">
            <v>0</v>
          </cell>
          <cell r="AE122">
            <v>0</v>
          </cell>
          <cell r="AF122">
            <v>0</v>
          </cell>
          <cell r="AG122">
            <v>1</v>
          </cell>
          <cell r="AH122">
            <v>0</v>
          </cell>
          <cell r="AI122">
            <v>0</v>
          </cell>
          <cell r="AJ122">
            <v>0</v>
          </cell>
        </row>
        <row r="123">
          <cell r="B123">
            <v>593197007</v>
          </cell>
          <cell r="C123" t="str">
            <v>Dekalb Health Services</v>
          </cell>
          <cell r="D123">
            <v>41275</v>
          </cell>
          <cell r="E123">
            <v>41639</v>
          </cell>
          <cell r="F123" t="str">
            <v>1007 South Polk</v>
          </cell>
          <cell r="G123">
            <v>0</v>
          </cell>
          <cell r="H123" t="str">
            <v>Maysville</v>
          </cell>
          <cell r="I123" t="str">
            <v>MO</v>
          </cell>
          <cell r="J123">
            <v>64469</v>
          </cell>
          <cell r="K123">
            <v>42171</v>
          </cell>
          <cell r="L123">
            <v>42200</v>
          </cell>
          <cell r="M123">
            <v>1335</v>
          </cell>
          <cell r="N123">
            <v>42209</v>
          </cell>
          <cell r="O123">
            <v>974</v>
          </cell>
          <cell r="P123">
            <v>0</v>
          </cell>
          <cell r="Q123">
            <v>77112</v>
          </cell>
          <cell r="R123">
            <v>79.17</v>
          </cell>
          <cell r="S123">
            <v>103.25</v>
          </cell>
          <cell r="T123">
            <v>0</v>
          </cell>
          <cell r="U123">
            <v>79.17</v>
          </cell>
          <cell r="V123">
            <v>103.25</v>
          </cell>
          <cell r="W123" t="e">
            <v>#REF!</v>
          </cell>
          <cell r="X123" t="e">
            <v>#REF!</v>
          </cell>
          <cell r="Y123" t="e">
            <v>#REF!</v>
          </cell>
          <cell r="Z123">
            <v>-89670</v>
          </cell>
          <cell r="AA123">
            <v>1.304155614500442</v>
          </cell>
          <cell r="AB123">
            <v>0</v>
          </cell>
          <cell r="AC123">
            <v>0</v>
          </cell>
          <cell r="AD123">
            <v>0</v>
          </cell>
          <cell r="AE123">
            <v>0</v>
          </cell>
          <cell r="AF123">
            <v>0</v>
          </cell>
          <cell r="AH123">
            <v>0</v>
          </cell>
          <cell r="AI123">
            <v>0</v>
          </cell>
          <cell r="AJ123">
            <v>0</v>
          </cell>
        </row>
        <row r="124">
          <cell r="B124">
            <v>596841304</v>
          </cell>
          <cell r="C124" t="str">
            <v>Dent Medical Clinic</v>
          </cell>
          <cell r="D124">
            <v>41275</v>
          </cell>
          <cell r="E124">
            <v>41639</v>
          </cell>
          <cell r="F124" t="str">
            <v>1010 E. Scenic Rivers Blvd.</v>
          </cell>
          <cell r="G124" t="str">
            <v>PO Box 399</v>
          </cell>
          <cell r="H124" t="str">
            <v>Salem</v>
          </cell>
          <cell r="I124" t="str">
            <v>MO</v>
          </cell>
          <cell r="J124">
            <v>65560</v>
          </cell>
          <cell r="K124">
            <v>42216</v>
          </cell>
          <cell r="L124">
            <v>0</v>
          </cell>
          <cell r="M124">
            <v>0</v>
          </cell>
          <cell r="N124">
            <v>0</v>
          </cell>
          <cell r="O124">
            <v>599</v>
          </cell>
          <cell r="P124">
            <v>0</v>
          </cell>
          <cell r="Q124">
            <v>49244</v>
          </cell>
          <cell r="R124">
            <v>79.17</v>
          </cell>
          <cell r="S124">
            <v>149.88999999999999</v>
          </cell>
          <cell r="T124">
            <v>0</v>
          </cell>
          <cell r="U124">
            <v>79.17</v>
          </cell>
          <cell r="V124">
            <v>149.88999999999999</v>
          </cell>
          <cell r="W124" t="e">
            <v>#REF!</v>
          </cell>
          <cell r="X124" t="e">
            <v>#REF!</v>
          </cell>
          <cell r="Y124" t="e">
            <v>#REF!</v>
          </cell>
          <cell r="Z124">
            <v>-25199179</v>
          </cell>
          <cell r="AA124">
            <v>1.8932676518883413</v>
          </cell>
          <cell r="AB124">
            <v>0</v>
          </cell>
          <cell r="AC124">
            <v>0</v>
          </cell>
          <cell r="AD124">
            <v>0</v>
          </cell>
          <cell r="AE124">
            <v>0</v>
          </cell>
          <cell r="AF124">
            <v>0</v>
          </cell>
          <cell r="AH124">
            <v>0</v>
          </cell>
          <cell r="AI124">
            <v>0</v>
          </cell>
          <cell r="AJ124">
            <v>0</v>
          </cell>
        </row>
        <row r="125">
          <cell r="B125">
            <v>598201408</v>
          </cell>
          <cell r="C125" t="str">
            <v>Desoto Family Practice</v>
          </cell>
          <cell r="D125">
            <v>41275</v>
          </cell>
          <cell r="E125">
            <v>41639</v>
          </cell>
          <cell r="F125" t="str">
            <v>12 Jefferson Square</v>
          </cell>
          <cell r="G125">
            <v>0</v>
          </cell>
          <cell r="H125" t="str">
            <v>Desoto</v>
          </cell>
          <cell r="I125" t="str">
            <v>MO</v>
          </cell>
          <cell r="J125">
            <v>63020</v>
          </cell>
          <cell r="K125">
            <v>42121</v>
          </cell>
          <cell r="L125">
            <v>42165</v>
          </cell>
          <cell r="M125">
            <v>-7115</v>
          </cell>
          <cell r="N125">
            <v>0</v>
          </cell>
          <cell r="O125">
            <v>3040</v>
          </cell>
          <cell r="P125">
            <v>4723</v>
          </cell>
          <cell r="Q125">
            <v>693767</v>
          </cell>
          <cell r="R125">
            <v>79.17</v>
          </cell>
          <cell r="S125">
            <v>93.69</v>
          </cell>
          <cell r="T125">
            <v>0</v>
          </cell>
          <cell r="U125">
            <v>79.17</v>
          </cell>
          <cell r="V125">
            <v>93.69</v>
          </cell>
          <cell r="W125" t="e">
            <v>#REF!</v>
          </cell>
          <cell r="X125" t="e">
            <v>#REF!</v>
          </cell>
          <cell r="Y125" t="e">
            <v>#REF!</v>
          </cell>
          <cell r="Z125">
            <v>375284</v>
          </cell>
          <cell r="AA125">
            <v>1.1834028040924591</v>
          </cell>
          <cell r="AB125">
            <v>0</v>
          </cell>
          <cell r="AC125">
            <v>0</v>
          </cell>
          <cell r="AD125">
            <v>0</v>
          </cell>
          <cell r="AE125">
            <v>0</v>
          </cell>
          <cell r="AF125">
            <v>0</v>
          </cell>
          <cell r="AH125">
            <v>0</v>
          </cell>
          <cell r="AI125">
            <v>0</v>
          </cell>
          <cell r="AJ125">
            <v>0</v>
          </cell>
        </row>
        <row r="126">
          <cell r="B126">
            <v>598937001</v>
          </cell>
          <cell r="C126" t="str">
            <v>Dixon Family Practice And Internal Medicine, LLC</v>
          </cell>
          <cell r="D126">
            <v>41275</v>
          </cell>
          <cell r="E126">
            <v>41639</v>
          </cell>
          <cell r="F126" t="str">
            <v xml:space="preserve">206 W. 2nd Street </v>
          </cell>
          <cell r="G126" t="str">
            <v>PO Box 9900</v>
          </cell>
          <cell r="H126" t="str">
            <v>Dixon</v>
          </cell>
          <cell r="I126" t="str">
            <v>MO</v>
          </cell>
          <cell r="J126">
            <v>65459</v>
          </cell>
          <cell r="K126">
            <v>42171</v>
          </cell>
          <cell r="L126">
            <v>42186</v>
          </cell>
          <cell r="M126">
            <v>809</v>
          </cell>
          <cell r="N126">
            <v>42186</v>
          </cell>
          <cell r="O126">
            <v>1713</v>
          </cell>
          <cell r="P126">
            <v>2560</v>
          </cell>
          <cell r="Q126">
            <v>338293</v>
          </cell>
          <cell r="R126">
            <v>79.17</v>
          </cell>
          <cell r="S126">
            <v>88.2</v>
          </cell>
          <cell r="T126">
            <v>0</v>
          </cell>
          <cell r="U126">
            <v>79.17</v>
          </cell>
          <cell r="V126">
            <v>88.2</v>
          </cell>
          <cell r="W126" t="e">
            <v>#REF!</v>
          </cell>
          <cell r="X126" t="e">
            <v>#REF!</v>
          </cell>
          <cell r="Y126" t="e">
            <v>#REF!</v>
          </cell>
          <cell r="Z126">
            <v>514779</v>
          </cell>
          <cell r="AA126">
            <v>1.1140583554376657</v>
          </cell>
          <cell r="AB126">
            <v>0</v>
          </cell>
          <cell r="AC126">
            <v>0</v>
          </cell>
          <cell r="AD126">
            <v>0</v>
          </cell>
          <cell r="AE126">
            <v>0</v>
          </cell>
          <cell r="AF126">
            <v>0</v>
          </cell>
          <cell r="AH126">
            <v>0</v>
          </cell>
          <cell r="AI126">
            <v>0</v>
          </cell>
          <cell r="AJ126">
            <v>0</v>
          </cell>
        </row>
        <row r="127">
          <cell r="B127">
            <v>599102506</v>
          </cell>
          <cell r="C127" t="str">
            <v>Doctors Urgent Care of West Plains, LLC</v>
          </cell>
          <cell r="D127">
            <v>41275</v>
          </cell>
          <cell r="E127">
            <v>41639</v>
          </cell>
          <cell r="F127" t="str">
            <v>314 N Kentucky Ave</v>
          </cell>
          <cell r="G127">
            <v>0</v>
          </cell>
          <cell r="H127" t="str">
            <v>West Plains</v>
          </cell>
          <cell r="I127" t="str">
            <v>MO</v>
          </cell>
          <cell r="J127">
            <v>65775</v>
          </cell>
          <cell r="K127">
            <v>42171</v>
          </cell>
          <cell r="L127">
            <v>42186</v>
          </cell>
          <cell r="M127">
            <v>914</v>
          </cell>
          <cell r="N127">
            <v>42186</v>
          </cell>
          <cell r="O127">
            <v>1052</v>
          </cell>
          <cell r="P127">
            <v>0</v>
          </cell>
          <cell r="Q127">
            <v>75595</v>
          </cell>
          <cell r="R127" t="str">
            <v>$68.90 &amp; $79.17</v>
          </cell>
          <cell r="S127">
            <v>93.54</v>
          </cell>
          <cell r="T127">
            <v>0</v>
          </cell>
          <cell r="U127">
            <v>79.17</v>
          </cell>
          <cell r="V127">
            <v>93.54</v>
          </cell>
          <cell r="W127" t="e">
            <v>#REF!</v>
          </cell>
          <cell r="X127" t="e">
            <v>#REF!</v>
          </cell>
          <cell r="Y127" t="e">
            <v>#REF!</v>
          </cell>
          <cell r="Z127">
            <v>-616</v>
          </cell>
          <cell r="AA127">
            <v>1.1815081470253885</v>
          </cell>
          <cell r="AB127" t="str">
            <v>X</v>
          </cell>
          <cell r="AC127">
            <v>1</v>
          </cell>
          <cell r="AD127">
            <v>914</v>
          </cell>
          <cell r="AE127">
            <v>8606</v>
          </cell>
          <cell r="AF127">
            <v>7692</v>
          </cell>
          <cell r="AG127">
            <v>0</v>
          </cell>
          <cell r="AH127">
            <v>0</v>
          </cell>
          <cell r="AI127">
            <v>0</v>
          </cell>
          <cell r="AJ127">
            <v>0</v>
          </cell>
        </row>
        <row r="128">
          <cell r="B128">
            <v>590010627</v>
          </cell>
          <cell r="C128" t="str">
            <v>Families 1st of Desoto</v>
          </cell>
          <cell r="D128">
            <v>41505</v>
          </cell>
          <cell r="E128">
            <v>41639</v>
          </cell>
          <cell r="F128" t="str">
            <v>127 West Pratt Street</v>
          </cell>
          <cell r="G128">
            <v>0</v>
          </cell>
          <cell r="H128" t="str">
            <v>Desoto</v>
          </cell>
          <cell r="I128" t="str">
            <v>MO</v>
          </cell>
          <cell r="J128">
            <v>63020</v>
          </cell>
          <cell r="K128">
            <v>0</v>
          </cell>
          <cell r="L128">
            <v>0</v>
          </cell>
          <cell r="M128">
            <v>0</v>
          </cell>
          <cell r="N128">
            <v>0</v>
          </cell>
          <cell r="O128">
            <v>0</v>
          </cell>
          <cell r="P128">
            <v>0</v>
          </cell>
          <cell r="Q128">
            <v>0</v>
          </cell>
          <cell r="R128">
            <v>0</v>
          </cell>
          <cell r="S128">
            <v>0</v>
          </cell>
          <cell r="T128">
            <v>0</v>
          </cell>
          <cell r="U128">
            <v>79.17</v>
          </cell>
          <cell r="V128">
            <v>0</v>
          </cell>
          <cell r="W128" t="e">
            <v>#REF!</v>
          </cell>
          <cell r="X128" t="e">
            <v>#REF!</v>
          </cell>
          <cell r="Y128" t="e">
            <v>#REF!</v>
          </cell>
          <cell r="Z128">
            <v>0</v>
          </cell>
          <cell r="AA128">
            <v>0</v>
          </cell>
          <cell r="AB128">
            <v>0</v>
          </cell>
          <cell r="AC128">
            <v>0</v>
          </cell>
          <cell r="AD128">
            <v>0</v>
          </cell>
          <cell r="AE128">
            <v>0</v>
          </cell>
          <cell r="AF128">
            <v>0</v>
          </cell>
          <cell r="AH128">
            <v>0</v>
          </cell>
          <cell r="AI128">
            <v>0</v>
          </cell>
          <cell r="AJ128">
            <v>0</v>
          </cell>
        </row>
        <row r="129">
          <cell r="B129">
            <v>597797505</v>
          </cell>
          <cell r="C129" t="str">
            <v>Family Health Associates, PC</v>
          </cell>
          <cell r="D129">
            <v>41275</v>
          </cell>
          <cell r="E129">
            <v>41639</v>
          </cell>
          <cell r="F129" t="str">
            <v>341 Hospital Drive</v>
          </cell>
          <cell r="G129">
            <v>0</v>
          </cell>
          <cell r="H129" t="str">
            <v>Lebanon</v>
          </cell>
          <cell r="I129" t="str">
            <v>MO</v>
          </cell>
          <cell r="J129">
            <v>65536</v>
          </cell>
          <cell r="K129">
            <v>42136</v>
          </cell>
          <cell r="L129">
            <v>42163</v>
          </cell>
          <cell r="M129">
            <v>-413</v>
          </cell>
          <cell r="N129">
            <v>42163</v>
          </cell>
          <cell r="O129">
            <v>647</v>
          </cell>
          <cell r="P129">
            <v>2547</v>
          </cell>
          <cell r="Q129">
            <v>245744</v>
          </cell>
          <cell r="R129">
            <v>79.17</v>
          </cell>
          <cell r="S129">
            <v>99.87</v>
          </cell>
          <cell r="T129">
            <v>0</v>
          </cell>
          <cell r="U129">
            <v>79.17</v>
          </cell>
          <cell r="V129">
            <v>99.87</v>
          </cell>
          <cell r="W129" t="e">
            <v>#REF!</v>
          </cell>
          <cell r="X129" t="e">
            <v>#REF!</v>
          </cell>
          <cell r="Y129" t="e">
            <v>#REF!</v>
          </cell>
          <cell r="Z129">
            <v>-66146</v>
          </cell>
          <cell r="AA129">
            <v>1.2614626752557787</v>
          </cell>
          <cell r="AB129">
            <v>0</v>
          </cell>
          <cell r="AC129">
            <v>0</v>
          </cell>
          <cell r="AD129">
            <v>0</v>
          </cell>
          <cell r="AE129">
            <v>0</v>
          </cell>
          <cell r="AF129">
            <v>0</v>
          </cell>
          <cell r="AH129">
            <v>0</v>
          </cell>
          <cell r="AI129">
            <v>0</v>
          </cell>
          <cell r="AJ129">
            <v>0</v>
          </cell>
        </row>
        <row r="130">
          <cell r="B130">
            <v>594573107</v>
          </cell>
          <cell r="C130" t="str">
            <v>Family Medical Center of Carthage</v>
          </cell>
          <cell r="D130">
            <v>41275</v>
          </cell>
          <cell r="E130">
            <v>41639</v>
          </cell>
          <cell r="F130" t="str">
            <v>1632 Missouri Avenue</v>
          </cell>
          <cell r="G130">
            <v>0</v>
          </cell>
          <cell r="H130" t="str">
            <v>Carthage</v>
          </cell>
          <cell r="I130" t="str">
            <v>MO</v>
          </cell>
          <cell r="J130">
            <v>65808</v>
          </cell>
          <cell r="K130">
            <v>0</v>
          </cell>
          <cell r="L130">
            <v>0</v>
          </cell>
          <cell r="M130">
            <v>0</v>
          </cell>
          <cell r="N130">
            <v>0</v>
          </cell>
          <cell r="O130">
            <v>0</v>
          </cell>
          <cell r="P130">
            <v>0</v>
          </cell>
          <cell r="Q130">
            <v>0</v>
          </cell>
          <cell r="R130">
            <v>0</v>
          </cell>
          <cell r="S130">
            <v>0</v>
          </cell>
          <cell r="T130">
            <v>0</v>
          </cell>
          <cell r="U130">
            <v>79.17</v>
          </cell>
          <cell r="V130">
            <v>0</v>
          </cell>
          <cell r="W130" t="e">
            <v>#REF!</v>
          </cell>
          <cell r="X130" t="e">
            <v>#REF!</v>
          </cell>
          <cell r="Y130" t="e">
            <v>#REF!</v>
          </cell>
          <cell r="Z130">
            <v>0</v>
          </cell>
          <cell r="AA130">
            <v>0</v>
          </cell>
          <cell r="AB130">
            <v>0</v>
          </cell>
          <cell r="AC130">
            <v>0</v>
          </cell>
          <cell r="AD130">
            <v>0</v>
          </cell>
          <cell r="AE130">
            <v>0</v>
          </cell>
          <cell r="AF130">
            <v>0</v>
          </cell>
          <cell r="AH130">
            <v>0</v>
          </cell>
          <cell r="AI130">
            <v>0</v>
          </cell>
          <cell r="AJ130">
            <v>0</v>
          </cell>
        </row>
        <row r="131">
          <cell r="B131">
            <v>594691404</v>
          </cell>
          <cell r="C131" t="str">
            <v>Family Practice of Ray County</v>
          </cell>
          <cell r="D131">
            <v>41275</v>
          </cell>
          <cell r="E131">
            <v>41639</v>
          </cell>
          <cell r="F131" t="str">
            <v>811 East South Street</v>
          </cell>
          <cell r="G131" t="str">
            <v>PO Box 573</v>
          </cell>
          <cell r="H131" t="str">
            <v>Richmond</v>
          </cell>
          <cell r="I131" t="str">
            <v>MO</v>
          </cell>
          <cell r="J131">
            <v>64085</v>
          </cell>
          <cell r="K131">
            <v>42171</v>
          </cell>
          <cell r="L131">
            <v>42186</v>
          </cell>
          <cell r="M131">
            <v>76</v>
          </cell>
          <cell r="N131">
            <v>42186</v>
          </cell>
          <cell r="O131">
            <v>774</v>
          </cell>
          <cell r="P131">
            <v>1089</v>
          </cell>
          <cell r="Q131">
            <v>147494</v>
          </cell>
          <cell r="R131">
            <v>79.17</v>
          </cell>
          <cell r="S131">
            <v>110.53</v>
          </cell>
          <cell r="T131">
            <v>0</v>
          </cell>
          <cell r="U131">
            <v>79.17</v>
          </cell>
          <cell r="V131">
            <v>110.53</v>
          </cell>
          <cell r="W131" t="e">
            <v>#REF!</v>
          </cell>
          <cell r="X131" t="e">
            <v>#REF!</v>
          </cell>
          <cell r="Y131" t="e">
            <v>#REF!</v>
          </cell>
          <cell r="Z131">
            <v>105395</v>
          </cell>
          <cell r="AA131">
            <v>1.3961096374889479</v>
          </cell>
          <cell r="AB131">
            <v>0</v>
          </cell>
          <cell r="AC131">
            <v>0</v>
          </cell>
          <cell r="AD131">
            <v>0</v>
          </cell>
          <cell r="AE131">
            <v>0</v>
          </cell>
          <cell r="AF131">
            <v>0</v>
          </cell>
          <cell r="AH131">
            <v>0</v>
          </cell>
          <cell r="AI131">
            <v>0</v>
          </cell>
          <cell r="AJ131">
            <v>0</v>
          </cell>
        </row>
        <row r="132">
          <cell r="B132">
            <v>597622208</v>
          </cell>
          <cell r="C132" t="str">
            <v>Family Preference Health Care</v>
          </cell>
          <cell r="D132">
            <v>41275</v>
          </cell>
          <cell r="E132">
            <v>41639</v>
          </cell>
          <cell r="F132" t="str">
            <v>201 West Main</v>
          </cell>
          <cell r="G132" t="str">
            <v>PO Box 358</v>
          </cell>
          <cell r="H132" t="str">
            <v>Matthews</v>
          </cell>
          <cell r="I132" t="str">
            <v>MO</v>
          </cell>
          <cell r="J132">
            <v>63867</v>
          </cell>
          <cell r="K132">
            <v>42172</v>
          </cell>
          <cell r="L132">
            <v>42187</v>
          </cell>
          <cell r="M132">
            <v>36</v>
          </cell>
          <cell r="N132">
            <v>42187</v>
          </cell>
          <cell r="O132">
            <v>830</v>
          </cell>
          <cell r="P132">
            <v>0</v>
          </cell>
          <cell r="Q132">
            <v>65711</v>
          </cell>
          <cell r="R132">
            <v>79.17</v>
          </cell>
          <cell r="S132">
            <v>106.23</v>
          </cell>
          <cell r="T132">
            <v>0</v>
          </cell>
          <cell r="U132">
            <v>79.17</v>
          </cell>
          <cell r="V132">
            <v>106.23</v>
          </cell>
          <cell r="W132" t="e">
            <v>#REF!</v>
          </cell>
          <cell r="X132" t="e">
            <v>#REF!</v>
          </cell>
          <cell r="Y132" t="e">
            <v>#REF!</v>
          </cell>
          <cell r="Z132">
            <v>113669</v>
          </cell>
          <cell r="AA132">
            <v>1.3417961348995833</v>
          </cell>
          <cell r="AB132">
            <v>0</v>
          </cell>
          <cell r="AC132">
            <v>0</v>
          </cell>
          <cell r="AD132">
            <v>0</v>
          </cell>
          <cell r="AE132">
            <v>0</v>
          </cell>
          <cell r="AF132">
            <v>0</v>
          </cell>
          <cell r="AH132">
            <v>0</v>
          </cell>
          <cell r="AI132">
            <v>0</v>
          </cell>
          <cell r="AJ132">
            <v>0</v>
          </cell>
        </row>
        <row r="133">
          <cell r="B133">
            <v>596020800</v>
          </cell>
          <cell r="C133" t="str">
            <v>Family Walk In Clinic of Mountain Grove</v>
          </cell>
          <cell r="D133">
            <v>41275</v>
          </cell>
          <cell r="E133">
            <v>41639</v>
          </cell>
          <cell r="F133" t="str">
            <v>205 West 3rd Street  Suite 3</v>
          </cell>
          <cell r="G133">
            <v>0</v>
          </cell>
          <cell r="H133" t="str">
            <v>Mountain Grove</v>
          </cell>
          <cell r="I133" t="str">
            <v>MO</v>
          </cell>
          <cell r="J133">
            <v>65711</v>
          </cell>
          <cell r="K133">
            <v>42172</v>
          </cell>
          <cell r="L133">
            <v>42186</v>
          </cell>
          <cell r="M133">
            <v>251</v>
          </cell>
          <cell r="N133">
            <v>42186</v>
          </cell>
          <cell r="O133">
            <v>5394</v>
          </cell>
          <cell r="P133">
            <v>0</v>
          </cell>
          <cell r="Q133">
            <v>427043</v>
          </cell>
          <cell r="R133">
            <v>79.17</v>
          </cell>
          <cell r="S133">
            <v>89.88</v>
          </cell>
          <cell r="T133">
            <v>0</v>
          </cell>
          <cell r="U133">
            <v>79.17</v>
          </cell>
          <cell r="V133">
            <v>89.88</v>
          </cell>
          <cell r="W133" t="e">
            <v>#REF!</v>
          </cell>
          <cell r="X133" t="e">
            <v>#REF!</v>
          </cell>
          <cell r="Y133" t="e">
            <v>#REF!</v>
          </cell>
          <cell r="Z133">
            <v>-1188</v>
          </cell>
          <cell r="AA133">
            <v>1.1352785145888593</v>
          </cell>
          <cell r="AB133">
            <v>0</v>
          </cell>
          <cell r="AC133">
            <v>0</v>
          </cell>
          <cell r="AD133">
            <v>0</v>
          </cell>
          <cell r="AE133">
            <v>0</v>
          </cell>
          <cell r="AF133">
            <v>0</v>
          </cell>
          <cell r="AH133">
            <v>0</v>
          </cell>
          <cell r="AI133">
            <v>0</v>
          </cell>
          <cell r="AJ133">
            <v>0</v>
          </cell>
        </row>
        <row r="134">
          <cell r="B134">
            <v>595954116</v>
          </cell>
          <cell r="C134" t="str">
            <v>Ferguson Medical Group Rural Health Clinic, Inc./East Prairie</v>
          </cell>
          <cell r="D134">
            <v>41275</v>
          </cell>
          <cell r="E134">
            <v>41639</v>
          </cell>
          <cell r="F134" t="str">
            <v xml:space="preserve">1012 North Main </v>
          </cell>
          <cell r="G134" t="str">
            <v>PO Box 1068</v>
          </cell>
          <cell r="H134" t="str">
            <v>Sikeston</v>
          </cell>
          <cell r="I134" t="str">
            <v>MO</v>
          </cell>
          <cell r="J134">
            <v>63801</v>
          </cell>
          <cell r="K134">
            <v>42172</v>
          </cell>
          <cell r="L134">
            <v>42187</v>
          </cell>
          <cell r="M134">
            <v>3792</v>
          </cell>
          <cell r="N134">
            <v>42258</v>
          </cell>
          <cell r="O134">
            <v>3447</v>
          </cell>
          <cell r="P134">
            <v>0</v>
          </cell>
          <cell r="Q134">
            <v>272899</v>
          </cell>
          <cell r="R134">
            <v>79.17</v>
          </cell>
          <cell r="S134">
            <v>106.17</v>
          </cell>
          <cell r="T134">
            <v>0</v>
          </cell>
          <cell r="U134">
            <v>79.17</v>
          </cell>
          <cell r="V134">
            <v>106.17</v>
          </cell>
          <cell r="W134" t="e">
            <v>#REF!</v>
          </cell>
          <cell r="X134" t="e">
            <v>#REF!</v>
          </cell>
          <cell r="Y134" t="e">
            <v>#REF!</v>
          </cell>
          <cell r="Z134">
            <v>1682376</v>
          </cell>
          <cell r="AA134">
            <v>1.3410382720727547</v>
          </cell>
          <cell r="AB134">
            <v>0</v>
          </cell>
          <cell r="AC134">
            <v>0</v>
          </cell>
          <cell r="AD134">
            <v>0</v>
          </cell>
          <cell r="AE134">
            <v>0</v>
          </cell>
          <cell r="AF134">
            <v>0</v>
          </cell>
          <cell r="AH134">
            <v>0</v>
          </cell>
          <cell r="AI134">
            <v>0</v>
          </cell>
          <cell r="AJ134">
            <v>0</v>
          </cell>
        </row>
        <row r="135">
          <cell r="B135">
            <v>594190605</v>
          </cell>
          <cell r="C135" t="str">
            <v>Ferguson Medical Group Rural Health Clinic, Inc./Main File</v>
          </cell>
          <cell r="D135">
            <v>41275</v>
          </cell>
          <cell r="E135">
            <v>41639</v>
          </cell>
          <cell r="F135" t="str">
            <v>913 West Business, Hwy. 60</v>
          </cell>
          <cell r="G135">
            <v>0</v>
          </cell>
          <cell r="H135" t="str">
            <v>Dexter</v>
          </cell>
          <cell r="I135" t="str">
            <v>MO</v>
          </cell>
          <cell r="J135">
            <v>63841</v>
          </cell>
          <cell r="K135">
            <v>42172</v>
          </cell>
          <cell r="L135">
            <v>42187</v>
          </cell>
          <cell r="M135">
            <v>3998</v>
          </cell>
          <cell r="N135">
            <v>42258</v>
          </cell>
          <cell r="O135">
            <v>3963</v>
          </cell>
          <cell r="P135">
            <v>0</v>
          </cell>
          <cell r="Q135">
            <v>313751</v>
          </cell>
          <cell r="R135">
            <v>79.17</v>
          </cell>
          <cell r="S135">
            <v>106.17</v>
          </cell>
          <cell r="T135">
            <v>0</v>
          </cell>
          <cell r="U135">
            <v>79.17</v>
          </cell>
          <cell r="V135">
            <v>106.17</v>
          </cell>
          <cell r="W135" t="e">
            <v>#REF!</v>
          </cell>
          <cell r="X135" t="e">
            <v>#REF!</v>
          </cell>
          <cell r="Y135" t="e">
            <v>#REF!</v>
          </cell>
          <cell r="Z135">
            <v>1682376</v>
          </cell>
          <cell r="AA135">
            <v>1.3410382720727547</v>
          </cell>
          <cell r="AB135">
            <v>0</v>
          </cell>
          <cell r="AC135">
            <v>0</v>
          </cell>
          <cell r="AD135">
            <v>0</v>
          </cell>
          <cell r="AE135">
            <v>0</v>
          </cell>
          <cell r="AF135">
            <v>0</v>
          </cell>
          <cell r="AH135">
            <v>0</v>
          </cell>
          <cell r="AI135">
            <v>0</v>
          </cell>
          <cell r="AJ135">
            <v>0</v>
          </cell>
        </row>
        <row r="136">
          <cell r="B136">
            <v>595954108</v>
          </cell>
          <cell r="C136" t="str">
            <v>Ferguson Medical Group Rural Health Clinic, Inc./Sikeston</v>
          </cell>
          <cell r="D136">
            <v>41275</v>
          </cell>
          <cell r="E136">
            <v>41639</v>
          </cell>
          <cell r="F136" t="str">
            <v>105 North Main Street</v>
          </cell>
          <cell r="G136">
            <v>0</v>
          </cell>
          <cell r="H136" t="str">
            <v>Charleston</v>
          </cell>
          <cell r="I136" t="str">
            <v>MO</v>
          </cell>
          <cell r="J136">
            <v>63834</v>
          </cell>
          <cell r="K136">
            <v>42172</v>
          </cell>
          <cell r="L136">
            <v>42187</v>
          </cell>
          <cell r="M136">
            <v>24909</v>
          </cell>
          <cell r="N136">
            <v>42258</v>
          </cell>
          <cell r="O136">
            <v>22649</v>
          </cell>
          <cell r="P136">
            <v>0</v>
          </cell>
          <cell r="Q136">
            <v>1793121</v>
          </cell>
          <cell r="R136">
            <v>79.17</v>
          </cell>
          <cell r="S136">
            <v>106.17</v>
          </cell>
          <cell r="T136">
            <v>0</v>
          </cell>
          <cell r="U136">
            <v>79.17</v>
          </cell>
          <cell r="V136">
            <v>106.17</v>
          </cell>
          <cell r="W136" t="e">
            <v>#REF!</v>
          </cell>
          <cell r="X136" t="e">
            <v>#REF!</v>
          </cell>
          <cell r="Y136" t="e">
            <v>#REF!</v>
          </cell>
          <cell r="Z136">
            <v>1682376</v>
          </cell>
          <cell r="AA136">
            <v>1.3410382720727547</v>
          </cell>
          <cell r="AB136">
            <v>0</v>
          </cell>
          <cell r="AC136">
            <v>0</v>
          </cell>
          <cell r="AD136">
            <v>0</v>
          </cell>
          <cell r="AE136">
            <v>0</v>
          </cell>
          <cell r="AF136">
            <v>0</v>
          </cell>
          <cell r="AH136">
            <v>0</v>
          </cell>
          <cell r="AI136">
            <v>0</v>
          </cell>
          <cell r="AJ136">
            <v>0</v>
          </cell>
        </row>
        <row r="137">
          <cell r="B137">
            <v>594945602</v>
          </cell>
          <cell r="C137" t="str">
            <v>Ferguson Medical Group/Dexter</v>
          </cell>
          <cell r="D137">
            <v>41275</v>
          </cell>
          <cell r="E137">
            <v>41639</v>
          </cell>
          <cell r="F137" t="str">
            <v>320 North Lincoln</v>
          </cell>
          <cell r="G137">
            <v>0</v>
          </cell>
          <cell r="H137" t="str">
            <v>East Prairie</v>
          </cell>
          <cell r="I137" t="str">
            <v>MO</v>
          </cell>
          <cell r="J137">
            <v>63845</v>
          </cell>
          <cell r="K137">
            <v>42172</v>
          </cell>
          <cell r="L137">
            <v>803</v>
          </cell>
          <cell r="M137">
            <v>4282</v>
          </cell>
          <cell r="N137">
            <v>42237</v>
          </cell>
          <cell r="O137">
            <v>3894</v>
          </cell>
          <cell r="P137">
            <v>0</v>
          </cell>
          <cell r="Q137">
            <v>308288</v>
          </cell>
          <cell r="R137">
            <v>79.17</v>
          </cell>
          <cell r="S137">
            <v>106.17</v>
          </cell>
          <cell r="T137">
            <v>0</v>
          </cell>
          <cell r="U137">
            <v>79.17</v>
          </cell>
          <cell r="V137">
            <v>106.17</v>
          </cell>
          <cell r="W137" t="e">
            <v>#REF!</v>
          </cell>
          <cell r="X137" t="e">
            <v>#REF!</v>
          </cell>
          <cell r="Y137" t="e">
            <v>#REF!</v>
          </cell>
          <cell r="Z137">
            <v>1682376</v>
          </cell>
          <cell r="AA137">
            <v>1.3410382720727547</v>
          </cell>
          <cell r="AB137">
            <v>0</v>
          </cell>
          <cell r="AC137">
            <v>0</v>
          </cell>
          <cell r="AD137">
            <v>0</v>
          </cell>
          <cell r="AE137">
            <v>0</v>
          </cell>
          <cell r="AF137">
            <v>0</v>
          </cell>
          <cell r="AH137">
            <v>0</v>
          </cell>
          <cell r="AI137">
            <v>0</v>
          </cell>
          <cell r="AJ137">
            <v>0</v>
          </cell>
        </row>
        <row r="138">
          <cell r="B138">
            <v>596841403</v>
          </cell>
          <cell r="C138" t="str">
            <v>Forest City Family Practice</v>
          </cell>
          <cell r="D138">
            <v>41395</v>
          </cell>
          <cell r="E138">
            <v>41639</v>
          </cell>
          <cell r="F138" t="str">
            <v>1000 North Jefferson</v>
          </cell>
          <cell r="G138">
            <v>0</v>
          </cell>
          <cell r="H138" t="str">
            <v>St. James</v>
          </cell>
          <cell r="I138" t="str">
            <v>MO</v>
          </cell>
          <cell r="J138">
            <v>65559</v>
          </cell>
          <cell r="K138">
            <v>42216</v>
          </cell>
          <cell r="L138">
            <v>0</v>
          </cell>
          <cell r="M138">
            <v>0</v>
          </cell>
          <cell r="N138">
            <v>0</v>
          </cell>
          <cell r="O138">
            <v>1032</v>
          </cell>
          <cell r="P138">
            <v>945</v>
          </cell>
          <cell r="Q138">
            <v>156520</v>
          </cell>
          <cell r="R138">
            <v>79.17</v>
          </cell>
          <cell r="S138">
            <v>147.63</v>
          </cell>
          <cell r="T138">
            <v>0</v>
          </cell>
          <cell r="U138">
            <v>79.17</v>
          </cell>
          <cell r="V138">
            <v>147.63</v>
          </cell>
          <cell r="W138" t="e">
            <v>#REF!</v>
          </cell>
          <cell r="X138" t="e">
            <v>#REF!</v>
          </cell>
          <cell r="Y138" t="e">
            <v>#REF!</v>
          </cell>
          <cell r="Z138">
            <v>-24376048</v>
          </cell>
          <cell r="AA138">
            <v>1.8647214854111405</v>
          </cell>
          <cell r="AB138">
            <v>0</v>
          </cell>
          <cell r="AC138">
            <v>0</v>
          </cell>
          <cell r="AD138">
            <v>0</v>
          </cell>
          <cell r="AE138">
            <v>0</v>
          </cell>
          <cell r="AF138">
            <v>0</v>
          </cell>
          <cell r="AH138">
            <v>0</v>
          </cell>
          <cell r="AI138">
            <v>0</v>
          </cell>
          <cell r="AJ138">
            <v>0</v>
          </cell>
        </row>
        <row r="139">
          <cell r="B139">
            <v>596948000</v>
          </cell>
          <cell r="C139" t="str">
            <v>Gideon Rural Health Clinic</v>
          </cell>
          <cell r="D139">
            <v>41275</v>
          </cell>
          <cell r="E139">
            <v>41639</v>
          </cell>
          <cell r="F139" t="str">
            <v>135 South Main</v>
          </cell>
          <cell r="G139">
            <v>0</v>
          </cell>
          <cell r="H139" t="str">
            <v>Gideon</v>
          </cell>
          <cell r="I139" t="str">
            <v>MO</v>
          </cell>
          <cell r="J139">
            <v>63848</v>
          </cell>
          <cell r="K139">
            <v>42228</v>
          </cell>
          <cell r="L139">
            <v>0</v>
          </cell>
          <cell r="M139">
            <v>447</v>
          </cell>
          <cell r="N139">
            <v>0</v>
          </cell>
          <cell r="O139">
            <v>1044</v>
          </cell>
          <cell r="P139">
            <v>0</v>
          </cell>
          <cell r="Q139">
            <v>82653</v>
          </cell>
          <cell r="R139">
            <v>79.17</v>
          </cell>
          <cell r="S139">
            <v>107.62</v>
          </cell>
          <cell r="T139">
            <v>0</v>
          </cell>
          <cell r="U139">
            <v>79.17</v>
          </cell>
          <cell r="V139">
            <v>107.62</v>
          </cell>
          <cell r="W139" t="e">
            <v>#REF!</v>
          </cell>
          <cell r="X139" t="e">
            <v>#REF!</v>
          </cell>
          <cell r="Y139" t="e">
            <v>#REF!</v>
          </cell>
          <cell r="Z139">
            <v>67239</v>
          </cell>
          <cell r="AA139">
            <v>1.3593532903877732</v>
          </cell>
          <cell r="AB139">
            <v>0</v>
          </cell>
          <cell r="AC139">
            <v>0</v>
          </cell>
          <cell r="AD139">
            <v>0</v>
          </cell>
          <cell r="AE139">
            <v>0</v>
          </cell>
          <cell r="AF139">
            <v>0</v>
          </cell>
          <cell r="AH139">
            <v>0</v>
          </cell>
          <cell r="AI139">
            <v>0</v>
          </cell>
          <cell r="AJ139">
            <v>0</v>
          </cell>
        </row>
        <row r="140">
          <cell r="B140">
            <v>599262300</v>
          </cell>
          <cell r="C140" t="str">
            <v>Glennon Care Pediatrics at Warrenton</v>
          </cell>
          <cell r="D140">
            <v>41275</v>
          </cell>
          <cell r="E140">
            <v>41639</v>
          </cell>
          <cell r="F140" t="str">
            <v>511 Ashland  Ste A</v>
          </cell>
          <cell r="G140">
            <v>0</v>
          </cell>
          <cell r="H140" t="str">
            <v>Warrenton</v>
          </cell>
          <cell r="I140" t="str">
            <v>MO</v>
          </cell>
          <cell r="J140">
            <v>63383</v>
          </cell>
          <cell r="K140">
            <v>42212</v>
          </cell>
          <cell r="L140">
            <v>0</v>
          </cell>
          <cell r="M140">
            <v>14454</v>
          </cell>
          <cell r="N140">
            <v>0</v>
          </cell>
          <cell r="O140">
            <v>198</v>
          </cell>
          <cell r="P140">
            <v>3566</v>
          </cell>
          <cell r="Q140">
            <v>289226</v>
          </cell>
          <cell r="R140">
            <v>76.84</v>
          </cell>
          <cell r="S140">
            <v>95.5</v>
          </cell>
          <cell r="T140">
            <v>0</v>
          </cell>
          <cell r="U140">
            <v>79.17</v>
          </cell>
          <cell r="V140">
            <v>95.5</v>
          </cell>
          <cell r="W140" t="e">
            <v>#REF!</v>
          </cell>
          <cell r="X140" t="e">
            <v>#REF!</v>
          </cell>
          <cell r="Y140" t="e">
            <v>#REF!</v>
          </cell>
          <cell r="Z140">
            <v>313509</v>
          </cell>
          <cell r="AA140">
            <v>1.2062649993684476</v>
          </cell>
          <cell r="AB140" t="str">
            <v>X</v>
          </cell>
          <cell r="AC140">
            <v>0</v>
          </cell>
          <cell r="AD140">
            <v>0</v>
          </cell>
          <cell r="AE140">
            <v>0</v>
          </cell>
          <cell r="AF140">
            <v>0</v>
          </cell>
          <cell r="AG140">
            <v>1</v>
          </cell>
          <cell r="AH140">
            <v>14454</v>
          </cell>
          <cell r="AI140">
            <v>23224</v>
          </cell>
          <cell r="AJ140">
            <v>8770</v>
          </cell>
        </row>
        <row r="141">
          <cell r="B141">
            <v>595290206</v>
          </cell>
          <cell r="C141" t="str">
            <v>Glennon Care Pediatrics Troy</v>
          </cell>
          <cell r="D141">
            <v>41275</v>
          </cell>
          <cell r="E141">
            <v>41639</v>
          </cell>
          <cell r="F141" t="str">
            <v>164 Professional Parkway</v>
          </cell>
          <cell r="G141">
            <v>0</v>
          </cell>
          <cell r="H141" t="str">
            <v>Troy</v>
          </cell>
          <cell r="I141" t="str">
            <v>MO</v>
          </cell>
          <cell r="J141">
            <v>63379</v>
          </cell>
          <cell r="K141">
            <v>42212</v>
          </cell>
          <cell r="L141">
            <v>0</v>
          </cell>
          <cell r="M141">
            <v>-100321</v>
          </cell>
          <cell r="N141">
            <v>0</v>
          </cell>
          <cell r="O141">
            <v>221</v>
          </cell>
          <cell r="P141">
            <v>4655</v>
          </cell>
          <cell r="Q141">
            <v>374672</v>
          </cell>
          <cell r="R141">
            <v>76.84</v>
          </cell>
          <cell r="S141">
            <v>93.01</v>
          </cell>
          <cell r="T141">
            <v>0</v>
          </cell>
          <cell r="U141">
            <v>79.17</v>
          </cell>
          <cell r="V141">
            <v>93.01</v>
          </cell>
          <cell r="W141" t="e">
            <v>#REF!</v>
          </cell>
          <cell r="X141" t="e">
            <v>#REF!</v>
          </cell>
          <cell r="Y141" t="e">
            <v>#REF!</v>
          </cell>
          <cell r="Z141">
            <v>384227</v>
          </cell>
          <cell r="AA141">
            <v>1.1748136920550714</v>
          </cell>
          <cell r="AB141" t="str">
            <v>X</v>
          </cell>
          <cell r="AC141">
            <v>0</v>
          </cell>
          <cell r="AD141">
            <v>0</v>
          </cell>
          <cell r="AE141">
            <v>0</v>
          </cell>
          <cell r="AF141">
            <v>0</v>
          </cell>
          <cell r="AG141">
            <v>1</v>
          </cell>
          <cell r="AH141">
            <v>-100321</v>
          </cell>
          <cell r="AI141">
            <v>-88960</v>
          </cell>
          <cell r="AJ141">
            <v>11361</v>
          </cell>
        </row>
        <row r="142">
          <cell r="B142">
            <v>593798903</v>
          </cell>
          <cell r="C142" t="str">
            <v>Goodman Family Clinic, Inc.</v>
          </cell>
          <cell r="D142">
            <v>41275</v>
          </cell>
          <cell r="E142">
            <v>41639</v>
          </cell>
          <cell r="F142" t="str">
            <v>125 East Main</v>
          </cell>
          <cell r="G142" t="str">
            <v>PO Box 97</v>
          </cell>
          <cell r="H142" t="str">
            <v>Goodman</v>
          </cell>
          <cell r="I142" t="str">
            <v>MO</v>
          </cell>
          <cell r="J142">
            <v>64856</v>
          </cell>
          <cell r="K142">
            <v>42171</v>
          </cell>
          <cell r="L142">
            <v>42187</v>
          </cell>
          <cell r="M142">
            <v>59</v>
          </cell>
          <cell r="N142">
            <v>42187</v>
          </cell>
          <cell r="O142">
            <v>1379</v>
          </cell>
          <cell r="P142">
            <v>0</v>
          </cell>
          <cell r="Q142">
            <v>109175</v>
          </cell>
          <cell r="R142">
            <v>79.17</v>
          </cell>
          <cell r="S142">
            <v>100.02</v>
          </cell>
          <cell r="T142">
            <v>0</v>
          </cell>
          <cell r="U142">
            <v>79.17</v>
          </cell>
          <cell r="V142">
            <v>100.02</v>
          </cell>
          <cell r="W142" t="e">
            <v>#REF!</v>
          </cell>
          <cell r="X142" t="e">
            <v>#REF!</v>
          </cell>
          <cell r="Y142" t="e">
            <v>#REF!</v>
          </cell>
          <cell r="Z142">
            <v>-84954</v>
          </cell>
          <cell r="AA142">
            <v>1.2633573323228495</v>
          </cell>
          <cell r="AB142">
            <v>0</v>
          </cell>
          <cell r="AC142">
            <v>0</v>
          </cell>
          <cell r="AD142">
            <v>0</v>
          </cell>
          <cell r="AE142">
            <v>0</v>
          </cell>
          <cell r="AF142">
            <v>0</v>
          </cell>
          <cell r="AH142">
            <v>0</v>
          </cell>
          <cell r="AI142">
            <v>0</v>
          </cell>
          <cell r="AJ142">
            <v>0</v>
          </cell>
        </row>
        <row r="143">
          <cell r="B143">
            <v>598193605</v>
          </cell>
          <cell r="C143" t="str">
            <v>Green Hills Medical Clinic</v>
          </cell>
          <cell r="D143">
            <v>41275</v>
          </cell>
          <cell r="E143">
            <v>41639</v>
          </cell>
          <cell r="F143" t="str">
            <v xml:space="preserve">3300 East 10th Street  </v>
          </cell>
          <cell r="G143" t="str">
            <v>PO Box 209-A</v>
          </cell>
          <cell r="H143" t="str">
            <v>Trenton</v>
          </cell>
          <cell r="I143" t="str">
            <v>MO</v>
          </cell>
          <cell r="J143">
            <v>64683</v>
          </cell>
          <cell r="K143">
            <v>41934</v>
          </cell>
          <cell r="L143">
            <v>41985</v>
          </cell>
          <cell r="M143">
            <v>20</v>
          </cell>
          <cell r="N143">
            <v>41992</v>
          </cell>
          <cell r="O143">
            <v>677</v>
          </cell>
          <cell r="P143">
            <v>0</v>
          </cell>
          <cell r="Q143">
            <v>6609</v>
          </cell>
          <cell r="R143">
            <v>79.17</v>
          </cell>
          <cell r="S143">
            <v>105.91</v>
          </cell>
          <cell r="T143">
            <v>0</v>
          </cell>
          <cell r="U143">
            <v>79.17</v>
          </cell>
          <cell r="V143">
            <v>105.91</v>
          </cell>
          <cell r="W143" t="e">
            <v>#REF!</v>
          </cell>
          <cell r="X143">
            <v>6609</v>
          </cell>
          <cell r="Y143" t="e">
            <v>#REF!</v>
          </cell>
          <cell r="Z143">
            <v>-43699</v>
          </cell>
          <cell r="AA143">
            <v>1.3377541998231652</v>
          </cell>
          <cell r="AB143">
            <v>0</v>
          </cell>
          <cell r="AC143">
            <v>0</v>
          </cell>
          <cell r="AD143">
            <v>0</v>
          </cell>
          <cell r="AE143">
            <v>0</v>
          </cell>
          <cell r="AF143">
            <v>0</v>
          </cell>
          <cell r="AH143">
            <v>0</v>
          </cell>
          <cell r="AI143">
            <v>0</v>
          </cell>
          <cell r="AJ143">
            <v>0</v>
          </cell>
        </row>
        <row r="144">
          <cell r="B144">
            <v>596070409</v>
          </cell>
          <cell r="C144" t="str">
            <v>Hallsville Area Family Clinic</v>
          </cell>
          <cell r="D144">
            <v>41275</v>
          </cell>
          <cell r="E144">
            <v>41639</v>
          </cell>
          <cell r="F144" t="str">
            <v>501 North Route B</v>
          </cell>
          <cell r="G144">
            <v>0</v>
          </cell>
          <cell r="H144" t="str">
            <v>Hallsville</v>
          </cell>
          <cell r="I144" t="str">
            <v>MO</v>
          </cell>
          <cell r="J144">
            <v>65255</v>
          </cell>
          <cell r="K144">
            <v>0</v>
          </cell>
          <cell r="L144">
            <v>0</v>
          </cell>
          <cell r="M144">
            <v>0</v>
          </cell>
          <cell r="N144">
            <v>0</v>
          </cell>
          <cell r="O144">
            <v>68</v>
          </cell>
          <cell r="P144">
            <v>0</v>
          </cell>
          <cell r="Q144">
            <v>5340</v>
          </cell>
          <cell r="R144">
            <v>78.540000000000006</v>
          </cell>
          <cell r="S144">
            <v>106.01</v>
          </cell>
          <cell r="T144">
            <v>0</v>
          </cell>
          <cell r="U144">
            <v>79.17</v>
          </cell>
          <cell r="V144">
            <v>106.01</v>
          </cell>
          <cell r="W144" t="e">
            <v>#REF!</v>
          </cell>
          <cell r="X144" t="e">
            <v>#REF!</v>
          </cell>
          <cell r="Y144" t="e">
            <v>#REF!</v>
          </cell>
          <cell r="Z144">
            <v>-595</v>
          </cell>
          <cell r="AA144">
            <v>1.3390173045345459</v>
          </cell>
          <cell r="AB144" t="str">
            <v>X</v>
          </cell>
          <cell r="AC144">
            <v>0</v>
          </cell>
          <cell r="AD144">
            <v>0</v>
          </cell>
          <cell r="AE144">
            <v>0</v>
          </cell>
          <cell r="AF144">
            <v>0</v>
          </cell>
          <cell r="AG144">
            <v>1</v>
          </cell>
          <cell r="AH144">
            <v>0</v>
          </cell>
          <cell r="AI144">
            <v>43</v>
          </cell>
          <cell r="AJ144">
            <v>0</v>
          </cell>
        </row>
        <row r="145">
          <cell r="B145">
            <v>594279606</v>
          </cell>
          <cell r="C145" t="str">
            <v>Hannibal Clinic</v>
          </cell>
          <cell r="D145">
            <v>41275</v>
          </cell>
          <cell r="E145">
            <v>41639</v>
          </cell>
          <cell r="F145" t="str">
            <v>100 Medical Drive</v>
          </cell>
          <cell r="G145">
            <v>0</v>
          </cell>
          <cell r="H145" t="str">
            <v>Hannibal</v>
          </cell>
          <cell r="I145" t="str">
            <v>MO</v>
          </cell>
          <cell r="J145">
            <v>63401</v>
          </cell>
          <cell r="K145">
            <v>42194</v>
          </cell>
          <cell r="L145">
            <v>42206</v>
          </cell>
          <cell r="M145">
            <v>106839</v>
          </cell>
          <cell r="N145">
            <v>42223</v>
          </cell>
          <cell r="O145">
            <v>3562</v>
          </cell>
          <cell r="P145">
            <v>13605</v>
          </cell>
          <cell r="Q145">
            <v>1359111</v>
          </cell>
          <cell r="R145">
            <v>79.17</v>
          </cell>
          <cell r="S145">
            <v>111.38</v>
          </cell>
          <cell r="T145">
            <v>0</v>
          </cell>
          <cell r="U145">
            <v>79.17</v>
          </cell>
          <cell r="V145">
            <v>111.38</v>
          </cell>
          <cell r="W145" t="e">
            <v>#REF!</v>
          </cell>
          <cell r="X145" t="e">
            <v>#REF!</v>
          </cell>
          <cell r="Y145" t="e">
            <v>#REF!</v>
          </cell>
          <cell r="Z145">
            <v>-275329</v>
          </cell>
          <cell r="AA145">
            <v>1.4068460275356827</v>
          </cell>
          <cell r="AB145">
            <v>0</v>
          </cell>
          <cell r="AC145">
            <v>0</v>
          </cell>
          <cell r="AD145">
            <v>0</v>
          </cell>
          <cell r="AE145">
            <v>0</v>
          </cell>
          <cell r="AF145">
            <v>0</v>
          </cell>
          <cell r="AH145">
            <v>0</v>
          </cell>
          <cell r="AI145">
            <v>0</v>
          </cell>
          <cell r="AJ145">
            <v>0</v>
          </cell>
        </row>
        <row r="146">
          <cell r="B146">
            <v>596587303</v>
          </cell>
          <cell r="C146" t="str">
            <v>Hannibal Clinic at Center</v>
          </cell>
          <cell r="D146">
            <v>41275</v>
          </cell>
          <cell r="E146">
            <v>41639</v>
          </cell>
          <cell r="F146" t="str">
            <v>401 East Highway 19</v>
          </cell>
          <cell r="G146">
            <v>0</v>
          </cell>
          <cell r="H146" t="str">
            <v>Center</v>
          </cell>
          <cell r="I146" t="str">
            <v>MO</v>
          </cell>
          <cell r="J146">
            <v>63436</v>
          </cell>
          <cell r="K146">
            <v>42194</v>
          </cell>
          <cell r="L146">
            <v>42206</v>
          </cell>
          <cell r="M146">
            <v>1127</v>
          </cell>
          <cell r="N146">
            <v>42209</v>
          </cell>
          <cell r="O146">
            <v>445</v>
          </cell>
          <cell r="P146">
            <v>375</v>
          </cell>
          <cell r="Q146">
            <v>64919</v>
          </cell>
          <cell r="R146">
            <v>79.17</v>
          </cell>
          <cell r="S146">
            <v>139.21</v>
          </cell>
          <cell r="T146">
            <v>0</v>
          </cell>
          <cell r="U146">
            <v>79.17</v>
          </cell>
          <cell r="V146">
            <v>139.21</v>
          </cell>
          <cell r="W146" t="e">
            <v>#REF!</v>
          </cell>
          <cell r="X146" t="e">
            <v>#REF!</v>
          </cell>
          <cell r="Y146" t="e">
            <v>#REF!</v>
          </cell>
          <cell r="Z146">
            <v>-39527</v>
          </cell>
          <cell r="AA146">
            <v>1.7583680687128964</v>
          </cell>
          <cell r="AB146">
            <v>0</v>
          </cell>
          <cell r="AC146">
            <v>0</v>
          </cell>
          <cell r="AD146">
            <v>0</v>
          </cell>
          <cell r="AE146">
            <v>0</v>
          </cell>
          <cell r="AF146">
            <v>0</v>
          </cell>
          <cell r="AH146">
            <v>0</v>
          </cell>
          <cell r="AI146">
            <v>0</v>
          </cell>
          <cell r="AJ146">
            <v>0</v>
          </cell>
        </row>
        <row r="147">
          <cell r="B147">
            <v>594572109</v>
          </cell>
          <cell r="C147" t="str">
            <v>Hannibal Clinic at Palmyra</v>
          </cell>
          <cell r="D147">
            <v>41275</v>
          </cell>
          <cell r="E147">
            <v>41639</v>
          </cell>
          <cell r="F147" t="str">
            <v>1811 S Main, PO Box 548</v>
          </cell>
          <cell r="G147">
            <v>0</v>
          </cell>
          <cell r="H147" t="str">
            <v>Palmyra</v>
          </cell>
          <cell r="I147" t="str">
            <v>MO</v>
          </cell>
          <cell r="J147">
            <v>63461</v>
          </cell>
          <cell r="K147">
            <v>42199</v>
          </cell>
          <cell r="L147">
            <v>42206</v>
          </cell>
          <cell r="M147">
            <v>16995</v>
          </cell>
          <cell r="N147">
            <v>42209</v>
          </cell>
          <cell r="O147">
            <v>305</v>
          </cell>
          <cell r="P147">
            <v>1047</v>
          </cell>
          <cell r="Q147">
            <v>107038</v>
          </cell>
          <cell r="R147">
            <v>79.17</v>
          </cell>
          <cell r="S147">
            <v>96.27</v>
          </cell>
          <cell r="T147">
            <v>0</v>
          </cell>
          <cell r="U147">
            <v>79.17</v>
          </cell>
          <cell r="V147">
            <v>96.27</v>
          </cell>
          <cell r="W147" t="e">
            <v>#REF!</v>
          </cell>
          <cell r="X147" t="e">
            <v>#REF!</v>
          </cell>
          <cell r="Y147" t="e">
            <v>#REF!</v>
          </cell>
          <cell r="Z147">
            <v>-25058</v>
          </cell>
          <cell r="AA147">
            <v>1.215990905646078</v>
          </cell>
          <cell r="AB147">
            <v>0</v>
          </cell>
          <cell r="AC147">
            <v>0</v>
          </cell>
          <cell r="AD147">
            <v>0</v>
          </cell>
          <cell r="AE147">
            <v>0</v>
          </cell>
          <cell r="AF147">
            <v>0</v>
          </cell>
          <cell r="AH147">
            <v>0</v>
          </cell>
          <cell r="AI147">
            <v>0</v>
          </cell>
          <cell r="AJ147">
            <v>0</v>
          </cell>
        </row>
        <row r="148">
          <cell r="B148">
            <v>590221008</v>
          </cell>
          <cell r="C148" t="str">
            <v>Hannibal Clinic at Vandalia</v>
          </cell>
          <cell r="D148">
            <v>41275</v>
          </cell>
          <cell r="E148">
            <v>41639</v>
          </cell>
          <cell r="F148" t="str">
            <v>425 North Galloway Road</v>
          </cell>
          <cell r="G148">
            <v>0</v>
          </cell>
          <cell r="H148" t="str">
            <v>Vandalia</v>
          </cell>
          <cell r="I148" t="str">
            <v>MO</v>
          </cell>
          <cell r="J148">
            <v>63382</v>
          </cell>
          <cell r="K148">
            <v>42199</v>
          </cell>
          <cell r="L148">
            <v>42206</v>
          </cell>
          <cell r="M148">
            <v>1119</v>
          </cell>
          <cell r="N148">
            <v>42209</v>
          </cell>
          <cell r="O148">
            <v>38</v>
          </cell>
          <cell r="P148">
            <v>247</v>
          </cell>
          <cell r="Q148">
            <v>22721</v>
          </cell>
          <cell r="R148">
            <v>79.17</v>
          </cell>
          <cell r="S148">
            <v>112.81</v>
          </cell>
          <cell r="T148">
            <v>0</v>
          </cell>
          <cell r="U148">
            <v>79.17</v>
          </cell>
          <cell r="V148">
            <v>112.81</v>
          </cell>
          <cell r="W148" t="e">
            <v>#REF!</v>
          </cell>
          <cell r="X148" t="e">
            <v>#REF!</v>
          </cell>
          <cell r="Y148" t="e">
            <v>#REF!</v>
          </cell>
          <cell r="Z148">
            <v>-6493</v>
          </cell>
          <cell r="AA148">
            <v>1.424908424908425</v>
          </cell>
          <cell r="AB148">
            <v>0</v>
          </cell>
          <cell r="AC148">
            <v>0</v>
          </cell>
          <cell r="AD148">
            <v>0</v>
          </cell>
          <cell r="AE148">
            <v>0</v>
          </cell>
          <cell r="AF148">
            <v>0</v>
          </cell>
          <cell r="AH148">
            <v>0</v>
          </cell>
          <cell r="AI148">
            <v>0</v>
          </cell>
          <cell r="AJ148">
            <v>0</v>
          </cell>
        </row>
        <row r="149">
          <cell r="B149">
            <v>596999607</v>
          </cell>
          <cell r="C149" t="str">
            <v>Hannibal Clinic Bowling Green</v>
          </cell>
          <cell r="D149">
            <v>41275</v>
          </cell>
          <cell r="E149">
            <v>41639</v>
          </cell>
          <cell r="F149" t="str">
            <v>710 Business Highway 61 South</v>
          </cell>
          <cell r="G149">
            <v>0</v>
          </cell>
          <cell r="H149" t="str">
            <v>Bowling Green</v>
          </cell>
          <cell r="I149" t="str">
            <v>MO</v>
          </cell>
          <cell r="J149">
            <v>63334</v>
          </cell>
          <cell r="K149">
            <v>42194</v>
          </cell>
          <cell r="L149">
            <v>42206</v>
          </cell>
          <cell r="M149">
            <v>3367</v>
          </cell>
          <cell r="N149">
            <v>42209</v>
          </cell>
          <cell r="O149">
            <v>122</v>
          </cell>
          <cell r="P149">
            <v>362</v>
          </cell>
          <cell r="Q149">
            <v>38318</v>
          </cell>
          <cell r="R149">
            <v>79.17</v>
          </cell>
          <cell r="S149">
            <v>103.87</v>
          </cell>
          <cell r="T149">
            <v>0</v>
          </cell>
          <cell r="U149">
            <v>79.17</v>
          </cell>
          <cell r="V149">
            <v>103.87</v>
          </cell>
          <cell r="W149" t="e">
            <v>#REF!</v>
          </cell>
          <cell r="X149" t="e">
            <v>#REF!</v>
          </cell>
          <cell r="Y149" t="e">
            <v>#REF!</v>
          </cell>
          <cell r="Z149">
            <v>-25</v>
          </cell>
          <cell r="AA149">
            <v>1.3119868637110017</v>
          </cell>
          <cell r="AB149">
            <v>0</v>
          </cell>
          <cell r="AC149">
            <v>0</v>
          </cell>
          <cell r="AD149">
            <v>0</v>
          </cell>
          <cell r="AE149">
            <v>0</v>
          </cell>
          <cell r="AF149">
            <v>0</v>
          </cell>
          <cell r="AH149">
            <v>0</v>
          </cell>
          <cell r="AI149">
            <v>0</v>
          </cell>
          <cell r="AJ149">
            <v>0</v>
          </cell>
        </row>
        <row r="150">
          <cell r="B150">
            <v>598599504</v>
          </cell>
          <cell r="C150" t="str">
            <v>Hartville Medical Center, PC</v>
          </cell>
          <cell r="D150">
            <v>41275</v>
          </cell>
          <cell r="E150">
            <v>41639</v>
          </cell>
          <cell r="F150" t="str">
            <v>275 S. School Rd.</v>
          </cell>
          <cell r="G150">
            <v>0</v>
          </cell>
          <cell r="H150" t="str">
            <v>Hartville</v>
          </cell>
          <cell r="I150" t="str">
            <v>MO</v>
          </cell>
          <cell r="J150">
            <v>65667</v>
          </cell>
          <cell r="K150">
            <v>42172</v>
          </cell>
          <cell r="L150">
            <v>42191</v>
          </cell>
          <cell r="M150">
            <v>1827</v>
          </cell>
          <cell r="N150">
            <v>42191</v>
          </cell>
          <cell r="O150">
            <v>1933</v>
          </cell>
          <cell r="P150">
            <v>0</v>
          </cell>
          <cell r="Q150">
            <v>150618</v>
          </cell>
          <cell r="R150" t="str">
            <v>$78.17 &amp; $77.52</v>
          </cell>
          <cell r="S150">
            <v>79.180000000000007</v>
          </cell>
          <cell r="T150">
            <v>0</v>
          </cell>
          <cell r="U150">
            <v>79.17</v>
          </cell>
          <cell r="V150">
            <v>79.180000000000007</v>
          </cell>
          <cell r="W150" t="e">
            <v>#REF!</v>
          </cell>
          <cell r="X150" t="e">
            <v>#REF!</v>
          </cell>
          <cell r="Y150" t="e">
            <v>#REF!</v>
          </cell>
          <cell r="Z150">
            <v>-2895</v>
          </cell>
          <cell r="AA150">
            <v>1.0001263104711382</v>
          </cell>
          <cell r="AB150" t="str">
            <v>X</v>
          </cell>
          <cell r="AC150">
            <v>1</v>
          </cell>
          <cell r="AD150">
            <v>1827</v>
          </cell>
          <cell r="AE150">
            <v>4245</v>
          </cell>
          <cell r="AF150">
            <v>2418</v>
          </cell>
          <cell r="AG150">
            <v>0</v>
          </cell>
          <cell r="AH150">
            <v>0</v>
          </cell>
          <cell r="AI150">
            <v>0</v>
          </cell>
          <cell r="AJ150">
            <v>0</v>
          </cell>
        </row>
        <row r="151">
          <cell r="B151">
            <v>597241306</v>
          </cell>
          <cell r="C151" t="str">
            <v>Haven Health Care Medical Clinic</v>
          </cell>
          <cell r="D151">
            <v>41275</v>
          </cell>
          <cell r="E151">
            <v>41639</v>
          </cell>
          <cell r="F151" t="str">
            <v xml:space="preserve">502 W. Sturdivant </v>
          </cell>
          <cell r="G151" t="str">
            <v>P O Box 137</v>
          </cell>
          <cell r="H151" t="str">
            <v>Advance</v>
          </cell>
          <cell r="I151" t="str">
            <v>MO</v>
          </cell>
          <cell r="J151">
            <v>63730</v>
          </cell>
          <cell r="K151">
            <v>42172</v>
          </cell>
          <cell r="L151">
            <v>0</v>
          </cell>
          <cell r="M151">
            <v>1524</v>
          </cell>
          <cell r="N151">
            <v>0</v>
          </cell>
          <cell r="O151">
            <v>1834</v>
          </cell>
          <cell r="P151">
            <v>0</v>
          </cell>
          <cell r="Q151">
            <v>4644</v>
          </cell>
          <cell r="R151" t="str">
            <v>$79.17 &amp; $78.96</v>
          </cell>
          <cell r="S151">
            <v>84.96</v>
          </cell>
          <cell r="T151">
            <v>0</v>
          </cell>
          <cell r="U151">
            <v>79.17</v>
          </cell>
          <cell r="V151">
            <v>84.96</v>
          </cell>
          <cell r="W151" t="e">
            <v>#REF!</v>
          </cell>
          <cell r="X151">
            <v>4644</v>
          </cell>
          <cell r="Y151" t="e">
            <v>#REF!</v>
          </cell>
          <cell r="Z151">
            <v>-45367</v>
          </cell>
          <cell r="AA151">
            <v>1.073133762788935</v>
          </cell>
          <cell r="AB151" t="str">
            <v>X</v>
          </cell>
          <cell r="AC151">
            <v>0</v>
          </cell>
          <cell r="AD151">
            <v>0</v>
          </cell>
          <cell r="AE151">
            <v>0</v>
          </cell>
          <cell r="AF151">
            <v>0</v>
          </cell>
          <cell r="AG151">
            <v>1</v>
          </cell>
          <cell r="AH151">
            <v>1524</v>
          </cell>
          <cell r="AI151">
            <v>1703</v>
          </cell>
          <cell r="AJ151">
            <v>179</v>
          </cell>
        </row>
        <row r="152">
          <cell r="B152">
            <v>590890703</v>
          </cell>
          <cell r="C152" t="str">
            <v>Heritage Medical Clinic  (Cassville, MO Site)</v>
          </cell>
          <cell r="D152">
            <v>41275</v>
          </cell>
          <cell r="E152">
            <v>41639</v>
          </cell>
          <cell r="F152" t="str">
            <v>101 1 Main St</v>
          </cell>
          <cell r="G152">
            <v>0</v>
          </cell>
          <cell r="H152" t="str">
            <v>Cassville</v>
          </cell>
          <cell r="I152" t="str">
            <v>MO</v>
          </cell>
          <cell r="J152">
            <v>65625</v>
          </cell>
          <cell r="K152">
            <v>42153</v>
          </cell>
          <cell r="L152">
            <v>42186</v>
          </cell>
          <cell r="M152">
            <v>0</v>
          </cell>
          <cell r="N152" t="str">
            <v>N/A</v>
          </cell>
          <cell r="O152">
            <v>1387</v>
          </cell>
          <cell r="P152">
            <v>0</v>
          </cell>
          <cell r="Q152">
            <v>108283</v>
          </cell>
          <cell r="R152">
            <v>78.069999999999993</v>
          </cell>
          <cell r="S152">
            <v>113.61</v>
          </cell>
          <cell r="T152">
            <v>0</v>
          </cell>
          <cell r="U152">
            <v>79.17</v>
          </cell>
          <cell r="V152">
            <v>113.61</v>
          </cell>
          <cell r="W152" t="e">
            <v>#REF!</v>
          </cell>
          <cell r="X152" t="e">
            <v>#REF!</v>
          </cell>
          <cell r="Y152" t="e">
            <v>#REF!</v>
          </cell>
          <cell r="Z152">
            <v>317265</v>
          </cell>
          <cell r="AA152">
            <v>1.4350132625994694</v>
          </cell>
          <cell r="AB152" t="str">
            <v>X</v>
          </cell>
          <cell r="AC152">
            <v>1</v>
          </cell>
          <cell r="AD152">
            <v>0</v>
          </cell>
          <cell r="AE152">
            <v>1526</v>
          </cell>
          <cell r="AF152">
            <v>1526</v>
          </cell>
          <cell r="AG152">
            <v>0</v>
          </cell>
          <cell r="AH152">
            <v>0</v>
          </cell>
          <cell r="AI152">
            <v>0</v>
          </cell>
          <cell r="AJ152">
            <v>0</v>
          </cell>
        </row>
        <row r="153">
          <cell r="B153">
            <v>592144505</v>
          </cell>
          <cell r="C153" t="str">
            <v>Higginsville Rural Health Clinic</v>
          </cell>
          <cell r="D153">
            <v>41275</v>
          </cell>
          <cell r="E153">
            <v>41639</v>
          </cell>
          <cell r="F153" t="str">
            <v>1200 West 22nd Street</v>
          </cell>
          <cell r="G153">
            <v>0</v>
          </cell>
          <cell r="H153" t="str">
            <v>Higginsville</v>
          </cell>
          <cell r="I153" t="str">
            <v>MO</v>
          </cell>
          <cell r="J153">
            <v>64037</v>
          </cell>
          <cell r="K153">
            <v>42173</v>
          </cell>
          <cell r="L153">
            <v>42193</v>
          </cell>
          <cell r="M153">
            <v>7</v>
          </cell>
          <cell r="N153">
            <v>42209</v>
          </cell>
          <cell r="O153">
            <v>303</v>
          </cell>
          <cell r="P153">
            <v>1560</v>
          </cell>
          <cell r="Q153">
            <v>147494</v>
          </cell>
          <cell r="R153">
            <v>79.17</v>
          </cell>
          <cell r="S153">
            <v>89.36</v>
          </cell>
          <cell r="T153">
            <v>0</v>
          </cell>
          <cell r="U153">
            <v>79.17</v>
          </cell>
          <cell r="V153">
            <v>89.36</v>
          </cell>
          <cell r="W153" t="e">
            <v>#REF!</v>
          </cell>
          <cell r="X153" t="e">
            <v>#REF!</v>
          </cell>
          <cell r="Y153" t="e">
            <v>#REF!</v>
          </cell>
          <cell r="Z153">
            <v>-30517</v>
          </cell>
          <cell r="AA153">
            <v>1.1287103700896803</v>
          </cell>
          <cell r="AB153">
            <v>0</v>
          </cell>
          <cell r="AC153">
            <v>0</v>
          </cell>
          <cell r="AD153">
            <v>0</v>
          </cell>
          <cell r="AE153">
            <v>0</v>
          </cell>
          <cell r="AF153">
            <v>0</v>
          </cell>
          <cell r="AH153">
            <v>0</v>
          </cell>
          <cell r="AI153">
            <v>0</v>
          </cell>
          <cell r="AJ153">
            <v>0</v>
          </cell>
        </row>
        <row r="154">
          <cell r="B154">
            <v>597361104</v>
          </cell>
          <cell r="C154" t="str">
            <v>High Pointe Healthcare</v>
          </cell>
          <cell r="D154">
            <v>41275</v>
          </cell>
          <cell r="E154">
            <v>41639</v>
          </cell>
          <cell r="F154" t="str">
            <v>100 East Outer Road</v>
          </cell>
          <cell r="G154">
            <v>0</v>
          </cell>
          <cell r="H154" t="str">
            <v>Scott City</v>
          </cell>
          <cell r="I154" t="str">
            <v>MO</v>
          </cell>
          <cell r="J154">
            <v>63780</v>
          </cell>
          <cell r="K154">
            <v>42172</v>
          </cell>
          <cell r="L154">
            <v>42186</v>
          </cell>
          <cell r="M154">
            <v>21</v>
          </cell>
          <cell r="N154">
            <v>42186</v>
          </cell>
          <cell r="O154">
            <v>1345</v>
          </cell>
          <cell r="P154">
            <v>0</v>
          </cell>
          <cell r="Q154">
            <v>106111</v>
          </cell>
          <cell r="R154" t="str">
            <v>$78.53 &amp; $79.17</v>
          </cell>
          <cell r="S154">
            <v>79.959999999999994</v>
          </cell>
          <cell r="T154">
            <v>0</v>
          </cell>
          <cell r="U154">
            <v>79.17</v>
          </cell>
          <cell r="V154">
            <v>79.959999999999994</v>
          </cell>
          <cell r="W154" t="e">
            <v>#REF!</v>
          </cell>
          <cell r="X154" t="e">
            <v>#REF!</v>
          </cell>
          <cell r="Y154" t="e">
            <v>#REF!</v>
          </cell>
          <cell r="Z154">
            <v>131806</v>
          </cell>
          <cell r="AA154">
            <v>1.0099785272199064</v>
          </cell>
          <cell r="AB154" t="str">
            <v>X</v>
          </cell>
          <cell r="AC154">
            <v>1</v>
          </cell>
          <cell r="AD154">
            <v>21</v>
          </cell>
          <cell r="AE154">
            <v>494</v>
          </cell>
          <cell r="AF154">
            <v>473</v>
          </cell>
          <cell r="AG154">
            <v>0</v>
          </cell>
          <cell r="AH154">
            <v>0</v>
          </cell>
          <cell r="AI154">
            <v>0</v>
          </cell>
          <cell r="AJ154">
            <v>0</v>
          </cell>
        </row>
        <row r="155">
          <cell r="B155">
            <v>596624304</v>
          </cell>
          <cell r="C155" t="str">
            <v>Holden Family Care Llc</v>
          </cell>
          <cell r="D155">
            <v>41275</v>
          </cell>
          <cell r="E155">
            <v>41639</v>
          </cell>
          <cell r="F155" t="str">
            <v>612 E. 10th Street</v>
          </cell>
          <cell r="G155">
            <v>0</v>
          </cell>
          <cell r="H155" t="str">
            <v>Holden</v>
          </cell>
          <cell r="I155" t="str">
            <v>MO</v>
          </cell>
          <cell r="J155">
            <v>64040</v>
          </cell>
          <cell r="K155">
            <v>42153</v>
          </cell>
          <cell r="L155">
            <v>42171</v>
          </cell>
          <cell r="M155">
            <v>-15</v>
          </cell>
          <cell r="N155">
            <v>42174</v>
          </cell>
          <cell r="O155">
            <v>49</v>
          </cell>
          <cell r="P155">
            <v>341</v>
          </cell>
          <cell r="Q155">
            <v>30876</v>
          </cell>
          <cell r="R155">
            <v>79.17</v>
          </cell>
          <cell r="S155">
            <v>101.5</v>
          </cell>
          <cell r="T155">
            <v>0</v>
          </cell>
          <cell r="U155">
            <v>79.17</v>
          </cell>
          <cell r="V155">
            <v>101.5</v>
          </cell>
          <cell r="W155" t="e">
            <v>#REF!</v>
          </cell>
          <cell r="X155" t="e">
            <v>#REF!</v>
          </cell>
          <cell r="Y155" t="e">
            <v>#REF!</v>
          </cell>
          <cell r="Z155">
            <v>73832</v>
          </cell>
          <cell r="AA155">
            <v>1.2820512820512819</v>
          </cell>
          <cell r="AB155">
            <v>0</v>
          </cell>
          <cell r="AC155">
            <v>0</v>
          </cell>
          <cell r="AD155">
            <v>0</v>
          </cell>
          <cell r="AE155">
            <v>0</v>
          </cell>
          <cell r="AF155">
            <v>0</v>
          </cell>
          <cell r="AH155">
            <v>0</v>
          </cell>
          <cell r="AI155">
            <v>0</v>
          </cell>
          <cell r="AJ155">
            <v>0</v>
          </cell>
        </row>
        <row r="156">
          <cell r="B156">
            <v>599303005</v>
          </cell>
          <cell r="C156" t="str">
            <v>Jackson Primary Care, Inc.</v>
          </cell>
          <cell r="D156">
            <v>41275</v>
          </cell>
          <cell r="E156">
            <v>41639</v>
          </cell>
          <cell r="F156" t="str">
            <v>2685 East Main Street, Suite A</v>
          </cell>
          <cell r="G156">
            <v>0</v>
          </cell>
          <cell r="H156" t="str">
            <v>Jackson</v>
          </cell>
          <cell r="I156" t="str">
            <v>MO</v>
          </cell>
          <cell r="J156">
            <v>63755</v>
          </cell>
          <cell r="K156">
            <v>42223</v>
          </cell>
          <cell r="L156">
            <v>0</v>
          </cell>
          <cell r="M156">
            <v>0</v>
          </cell>
          <cell r="N156">
            <v>0</v>
          </cell>
          <cell r="O156">
            <v>1954</v>
          </cell>
          <cell r="P156">
            <v>0</v>
          </cell>
          <cell r="Q156">
            <v>150720</v>
          </cell>
          <cell r="R156" t="str">
            <v>$75.50 &amp; $79.17</v>
          </cell>
          <cell r="S156">
            <v>79.209999999999994</v>
          </cell>
          <cell r="T156">
            <v>0</v>
          </cell>
          <cell r="U156">
            <v>79.17</v>
          </cell>
          <cell r="V156">
            <v>79.209999999999994</v>
          </cell>
          <cell r="W156" t="e">
            <v>#REF!</v>
          </cell>
          <cell r="X156" t="e">
            <v>#REF!</v>
          </cell>
          <cell r="Y156" t="e">
            <v>#REF!</v>
          </cell>
          <cell r="Z156">
            <v>193217</v>
          </cell>
          <cell r="AA156">
            <v>1.0005052418845521</v>
          </cell>
          <cell r="AB156" t="str">
            <v>X</v>
          </cell>
          <cell r="AC156">
            <v>0</v>
          </cell>
          <cell r="AD156">
            <v>0</v>
          </cell>
          <cell r="AE156">
            <v>0</v>
          </cell>
          <cell r="AF156">
            <v>0</v>
          </cell>
          <cell r="AG156">
            <v>1</v>
          </cell>
          <cell r="AH156">
            <v>0</v>
          </cell>
          <cell r="AI156">
            <v>3979</v>
          </cell>
          <cell r="AJ156">
            <v>0</v>
          </cell>
        </row>
        <row r="157">
          <cell r="B157">
            <v>595057308</v>
          </cell>
          <cell r="C157" t="str">
            <v>Joseph E. Pehlman, MD PC</v>
          </cell>
          <cell r="D157">
            <v>41275</v>
          </cell>
          <cell r="E157">
            <v>41639</v>
          </cell>
          <cell r="F157" t="str">
            <v>1207 North Douglas</v>
          </cell>
          <cell r="G157" t="str">
            <v>PO BOX 526</v>
          </cell>
          <cell r="H157" t="str">
            <v>Malden</v>
          </cell>
          <cell r="I157" t="str">
            <v>MO</v>
          </cell>
          <cell r="J157">
            <v>63863</v>
          </cell>
          <cell r="K157">
            <v>42173</v>
          </cell>
          <cell r="L157">
            <v>42186</v>
          </cell>
          <cell r="M157">
            <v>1212</v>
          </cell>
          <cell r="N157">
            <v>42186</v>
          </cell>
          <cell r="O157">
            <v>552</v>
          </cell>
          <cell r="P157">
            <v>0</v>
          </cell>
          <cell r="Q157">
            <v>43702</v>
          </cell>
          <cell r="R157">
            <v>79.17</v>
          </cell>
          <cell r="S157">
            <v>93.6</v>
          </cell>
          <cell r="T157">
            <v>0</v>
          </cell>
          <cell r="U157">
            <v>79.17</v>
          </cell>
          <cell r="V157">
            <v>93.6</v>
          </cell>
          <cell r="W157" t="e">
            <v>#REF!</v>
          </cell>
          <cell r="X157" t="e">
            <v>#REF!</v>
          </cell>
          <cell r="Y157" t="e">
            <v>#REF!</v>
          </cell>
          <cell r="Z157">
            <v>-6947</v>
          </cell>
          <cell r="AA157">
            <v>1.1822660098522166</v>
          </cell>
          <cell r="AB157">
            <v>0</v>
          </cell>
          <cell r="AC157">
            <v>0</v>
          </cell>
          <cell r="AD157">
            <v>0</v>
          </cell>
          <cell r="AE157">
            <v>0</v>
          </cell>
          <cell r="AF157">
            <v>0</v>
          </cell>
          <cell r="AH157">
            <v>0</v>
          </cell>
          <cell r="AI157">
            <v>0</v>
          </cell>
          <cell r="AJ157">
            <v>0</v>
          </cell>
        </row>
        <row r="158">
          <cell r="B158">
            <v>598351302</v>
          </cell>
          <cell r="C158" t="str">
            <v>Joseph William Stafford, Jr.</v>
          </cell>
          <cell r="D158">
            <v>41275</v>
          </cell>
          <cell r="E158">
            <v>41639</v>
          </cell>
          <cell r="F158" t="str">
            <v>312 N Kentucky Ave</v>
          </cell>
          <cell r="G158">
            <v>0</v>
          </cell>
          <cell r="H158" t="str">
            <v>West Plains</v>
          </cell>
          <cell r="I158" t="str">
            <v>MO</v>
          </cell>
          <cell r="J158">
            <v>65775</v>
          </cell>
          <cell r="K158">
            <v>42173</v>
          </cell>
          <cell r="L158">
            <v>42207</v>
          </cell>
          <cell r="M158">
            <v>112</v>
          </cell>
          <cell r="N158">
            <v>42223</v>
          </cell>
          <cell r="O158">
            <v>5387</v>
          </cell>
          <cell r="P158">
            <v>0</v>
          </cell>
          <cell r="Q158">
            <v>426489</v>
          </cell>
          <cell r="R158">
            <v>79.17</v>
          </cell>
          <cell r="S158">
            <v>104.84</v>
          </cell>
          <cell r="T158">
            <v>0</v>
          </cell>
          <cell r="U158">
            <v>79.17</v>
          </cell>
          <cell r="V158">
            <v>104.84</v>
          </cell>
          <cell r="W158" t="e">
            <v>#REF!</v>
          </cell>
          <cell r="X158" t="e">
            <v>#REF!</v>
          </cell>
          <cell r="Y158" t="e">
            <v>#REF!</v>
          </cell>
          <cell r="Z158">
            <v>15069</v>
          </cell>
          <cell r="AA158">
            <v>1.3242389794113931</v>
          </cell>
          <cell r="AB158">
            <v>0</v>
          </cell>
          <cell r="AC158">
            <v>0</v>
          </cell>
          <cell r="AD158">
            <v>0</v>
          </cell>
          <cell r="AE158">
            <v>0</v>
          </cell>
          <cell r="AF158">
            <v>0</v>
          </cell>
          <cell r="AH158">
            <v>0</v>
          </cell>
          <cell r="AI158">
            <v>0</v>
          </cell>
          <cell r="AJ158">
            <v>0</v>
          </cell>
        </row>
        <row r="159">
          <cell r="B159">
            <v>599371408</v>
          </cell>
          <cell r="C159" t="str">
            <v>Kennett Pediatrics and Adolescent Medicine</v>
          </cell>
          <cell r="D159">
            <v>41275</v>
          </cell>
          <cell r="E159">
            <v>41639</v>
          </cell>
          <cell r="F159" t="str">
            <v>211 Teaco Road</v>
          </cell>
          <cell r="G159">
            <v>0</v>
          </cell>
          <cell r="H159" t="str">
            <v>Kennett</v>
          </cell>
          <cell r="I159" t="str">
            <v>MO</v>
          </cell>
          <cell r="J159">
            <v>63857</v>
          </cell>
          <cell r="K159">
            <v>0</v>
          </cell>
          <cell r="L159">
            <v>0</v>
          </cell>
          <cell r="M159">
            <v>10897</v>
          </cell>
          <cell r="N159">
            <v>0</v>
          </cell>
          <cell r="O159">
            <v>7798</v>
          </cell>
          <cell r="P159">
            <v>0</v>
          </cell>
          <cell r="Q159">
            <v>607464</v>
          </cell>
          <cell r="R159">
            <v>77.900000000000006</v>
          </cell>
          <cell r="S159">
            <v>78.709999999999994</v>
          </cell>
          <cell r="T159">
            <v>0</v>
          </cell>
          <cell r="U159">
            <v>79.17</v>
          </cell>
          <cell r="V159">
            <v>78.709999999999994</v>
          </cell>
          <cell r="W159" t="e">
            <v>#REF!</v>
          </cell>
          <cell r="X159" t="e">
            <v>#REF!</v>
          </cell>
          <cell r="Y159" t="e">
            <v>#REF!</v>
          </cell>
          <cell r="Z159">
            <v>292796</v>
          </cell>
          <cell r="AA159">
            <v>0.99418971832764924</v>
          </cell>
          <cell r="AB159" t="str">
            <v>X</v>
          </cell>
          <cell r="AC159">
            <v>0</v>
          </cell>
          <cell r="AD159">
            <v>0</v>
          </cell>
          <cell r="AE159">
            <v>0</v>
          </cell>
          <cell r="AF159">
            <v>0</v>
          </cell>
          <cell r="AG159">
            <v>1</v>
          </cell>
          <cell r="AH159">
            <v>10897</v>
          </cell>
          <cell r="AI159">
            <v>0</v>
          </cell>
          <cell r="AJ159">
            <v>0</v>
          </cell>
        </row>
        <row r="160">
          <cell r="B160">
            <v>595929605</v>
          </cell>
          <cell r="C160" t="str">
            <v>Kneibert Clinic LLC</v>
          </cell>
          <cell r="D160">
            <v>41275</v>
          </cell>
          <cell r="E160">
            <v>41639</v>
          </cell>
          <cell r="F160" t="str">
            <v>686 Lester Street</v>
          </cell>
          <cell r="G160">
            <v>0</v>
          </cell>
          <cell r="H160" t="str">
            <v>Poplar Bluff</v>
          </cell>
          <cell r="I160" t="str">
            <v>MO</v>
          </cell>
          <cell r="J160">
            <v>63902</v>
          </cell>
          <cell r="K160">
            <v>42173</v>
          </cell>
          <cell r="L160">
            <v>42186</v>
          </cell>
          <cell r="M160">
            <v>27197</v>
          </cell>
          <cell r="N160">
            <v>42186</v>
          </cell>
          <cell r="O160">
            <v>43171</v>
          </cell>
          <cell r="P160">
            <v>0</v>
          </cell>
          <cell r="Q160">
            <v>3417848</v>
          </cell>
          <cell r="R160">
            <v>79.17</v>
          </cell>
          <cell r="S160">
            <v>92.14</v>
          </cell>
          <cell r="T160">
            <v>0</v>
          </cell>
          <cell r="U160">
            <v>79.17</v>
          </cell>
          <cell r="V160">
            <v>92.14</v>
          </cell>
          <cell r="W160" t="e">
            <v>#REF!</v>
          </cell>
          <cell r="X160" t="e">
            <v>#REF!</v>
          </cell>
          <cell r="Y160" t="e">
            <v>#REF!</v>
          </cell>
          <cell r="Z160">
            <v>3470028</v>
          </cell>
          <cell r="AA160">
            <v>1.1638246810660604</v>
          </cell>
          <cell r="AB160">
            <v>0</v>
          </cell>
          <cell r="AC160">
            <v>0</v>
          </cell>
          <cell r="AD160">
            <v>0</v>
          </cell>
          <cell r="AE160">
            <v>0</v>
          </cell>
          <cell r="AF160">
            <v>0</v>
          </cell>
          <cell r="AH160">
            <v>0</v>
          </cell>
          <cell r="AI160">
            <v>0</v>
          </cell>
          <cell r="AJ160">
            <v>0</v>
          </cell>
        </row>
        <row r="161">
          <cell r="B161">
            <v>599947900</v>
          </cell>
          <cell r="C161" t="str">
            <v>Lakes Area Medical Clinic, LLC</v>
          </cell>
          <cell r="D161">
            <v>41275</v>
          </cell>
          <cell r="E161">
            <v>41639</v>
          </cell>
          <cell r="F161">
            <v>0</v>
          </cell>
          <cell r="G161" t="str">
            <v>PO Box 2576</v>
          </cell>
          <cell r="H161">
            <v>0</v>
          </cell>
          <cell r="I161">
            <v>0</v>
          </cell>
          <cell r="J161">
            <v>0</v>
          </cell>
          <cell r="K161">
            <v>0</v>
          </cell>
          <cell r="L161">
            <v>0</v>
          </cell>
          <cell r="M161">
            <v>378</v>
          </cell>
          <cell r="N161">
            <v>0</v>
          </cell>
          <cell r="O161">
            <v>485</v>
          </cell>
          <cell r="P161">
            <v>0</v>
          </cell>
          <cell r="Q161">
            <v>38092</v>
          </cell>
          <cell r="R161">
            <v>78.540000000000006</v>
          </cell>
          <cell r="S161">
            <v>89.91</v>
          </cell>
          <cell r="T161">
            <v>0</v>
          </cell>
          <cell r="U161">
            <v>79.17</v>
          </cell>
          <cell r="V161">
            <v>89.91</v>
          </cell>
          <cell r="W161" t="e">
            <v>#REF!</v>
          </cell>
          <cell r="X161" t="e">
            <v>#REF!</v>
          </cell>
          <cell r="Y161" t="e">
            <v>#REF!</v>
          </cell>
          <cell r="Z161">
            <v>214304</v>
          </cell>
          <cell r="AA161">
            <v>1.1356574460022735</v>
          </cell>
          <cell r="AB161" t="str">
            <v>X</v>
          </cell>
          <cell r="AC161">
            <v>0</v>
          </cell>
          <cell r="AD161">
            <v>0</v>
          </cell>
          <cell r="AE161">
            <v>0</v>
          </cell>
          <cell r="AF161">
            <v>0</v>
          </cell>
          <cell r="AG161">
            <v>1</v>
          </cell>
          <cell r="AH161">
            <v>378</v>
          </cell>
          <cell r="AI161">
            <v>0</v>
          </cell>
          <cell r="AJ161">
            <v>0</v>
          </cell>
        </row>
        <row r="162">
          <cell r="B162">
            <v>598542801</v>
          </cell>
          <cell r="C162" t="str">
            <v>Lancaster Clinic</v>
          </cell>
          <cell r="D162">
            <v>41275</v>
          </cell>
          <cell r="E162">
            <v>41639</v>
          </cell>
          <cell r="F162" t="str">
            <v xml:space="preserve">Hwy 136 </v>
          </cell>
          <cell r="G162" t="str">
            <v>PO Box 295</v>
          </cell>
          <cell r="H162" t="str">
            <v>Lancaster</v>
          </cell>
          <cell r="I162" t="str">
            <v>MO</v>
          </cell>
          <cell r="J162">
            <v>63548</v>
          </cell>
          <cell r="K162">
            <v>0</v>
          </cell>
          <cell r="L162">
            <v>0</v>
          </cell>
          <cell r="M162">
            <v>0</v>
          </cell>
          <cell r="N162">
            <v>0</v>
          </cell>
          <cell r="O162">
            <v>375</v>
          </cell>
          <cell r="P162">
            <v>0</v>
          </cell>
          <cell r="Q162">
            <v>25504</v>
          </cell>
          <cell r="R162">
            <v>68.010000000000005</v>
          </cell>
          <cell r="S162">
            <v>91.45</v>
          </cell>
          <cell r="T162">
            <v>0</v>
          </cell>
          <cell r="U162">
            <v>79.17</v>
          </cell>
          <cell r="V162">
            <v>91.45</v>
          </cell>
          <cell r="W162" t="e">
            <v>#REF!</v>
          </cell>
          <cell r="X162" t="e">
            <v>#REF!</v>
          </cell>
          <cell r="Y162" t="e">
            <v>#REF!</v>
          </cell>
          <cell r="Z162">
            <v>-44493</v>
          </cell>
          <cell r="AA162">
            <v>1.1551092585575344</v>
          </cell>
          <cell r="AB162" t="str">
            <v>X</v>
          </cell>
          <cell r="AC162">
            <v>0</v>
          </cell>
          <cell r="AD162">
            <v>0</v>
          </cell>
          <cell r="AE162">
            <v>0</v>
          </cell>
          <cell r="AF162">
            <v>0</v>
          </cell>
          <cell r="AG162">
            <v>1</v>
          </cell>
          <cell r="AH162">
            <v>0</v>
          </cell>
          <cell r="AI162">
            <v>4185</v>
          </cell>
          <cell r="AJ162">
            <v>4185</v>
          </cell>
        </row>
        <row r="163">
          <cell r="B163">
            <v>597820406</v>
          </cell>
          <cell r="C163" t="str">
            <v>Lewistown Rural Health Clinic</v>
          </cell>
          <cell r="D163">
            <v>41275</v>
          </cell>
          <cell r="E163">
            <v>41639</v>
          </cell>
          <cell r="F163" t="str">
            <v>105 E Quincy Street</v>
          </cell>
          <cell r="G163">
            <v>0</v>
          </cell>
          <cell r="H163" t="str">
            <v>Lewistown</v>
          </cell>
          <cell r="I163" t="str">
            <v>MO</v>
          </cell>
          <cell r="J163">
            <v>63452</v>
          </cell>
          <cell r="K163">
            <v>42170</v>
          </cell>
          <cell r="L163">
            <v>42187</v>
          </cell>
          <cell r="M163">
            <v>38</v>
          </cell>
          <cell r="N163">
            <v>42187</v>
          </cell>
          <cell r="O163">
            <v>675</v>
          </cell>
          <cell r="P163">
            <v>0</v>
          </cell>
          <cell r="Q163">
            <v>53440</v>
          </cell>
          <cell r="R163">
            <v>79.17</v>
          </cell>
          <cell r="S163">
            <v>143.62</v>
          </cell>
          <cell r="T163">
            <v>0</v>
          </cell>
          <cell r="U163">
            <v>79.17</v>
          </cell>
          <cell r="V163">
            <v>143.62</v>
          </cell>
          <cell r="W163" t="e">
            <v>#REF!</v>
          </cell>
          <cell r="X163" t="e">
            <v>#REF!</v>
          </cell>
          <cell r="Y163" t="e">
            <v>#REF!</v>
          </cell>
          <cell r="Z163">
            <v>308911</v>
          </cell>
          <cell r="AA163">
            <v>1.8140709864847797</v>
          </cell>
          <cell r="AB163">
            <v>0</v>
          </cell>
          <cell r="AC163">
            <v>0</v>
          </cell>
          <cell r="AD163">
            <v>0</v>
          </cell>
          <cell r="AE163">
            <v>0</v>
          </cell>
          <cell r="AF163">
            <v>0</v>
          </cell>
          <cell r="AH163">
            <v>0</v>
          </cell>
          <cell r="AI163">
            <v>0</v>
          </cell>
          <cell r="AJ163">
            <v>0</v>
          </cell>
        </row>
        <row r="164">
          <cell r="B164">
            <v>596020602</v>
          </cell>
          <cell r="C164" t="str">
            <v>Mansfield Clinic</v>
          </cell>
          <cell r="D164">
            <v>41275</v>
          </cell>
          <cell r="E164">
            <v>41639</v>
          </cell>
          <cell r="F164" t="str">
            <v>304 West Commercial</v>
          </cell>
          <cell r="G164">
            <v>0</v>
          </cell>
          <cell r="H164" t="str">
            <v>Mansfield</v>
          </cell>
          <cell r="I164" t="str">
            <v>MO</v>
          </cell>
          <cell r="J164">
            <v>65704</v>
          </cell>
          <cell r="K164">
            <v>42172</v>
          </cell>
          <cell r="L164">
            <v>42186</v>
          </cell>
          <cell r="M164">
            <v>124</v>
          </cell>
          <cell r="N164">
            <v>42186</v>
          </cell>
          <cell r="O164">
            <v>2202</v>
          </cell>
          <cell r="P164">
            <v>0</v>
          </cell>
          <cell r="Q164">
            <v>174332</v>
          </cell>
          <cell r="R164">
            <v>79.17</v>
          </cell>
          <cell r="S164">
            <v>89.88</v>
          </cell>
          <cell r="T164">
            <v>0</v>
          </cell>
          <cell r="U164">
            <v>79.17</v>
          </cell>
          <cell r="V164">
            <v>89.88</v>
          </cell>
          <cell r="W164" t="e">
            <v>#REF!</v>
          </cell>
          <cell r="X164" t="e">
            <v>#REF!</v>
          </cell>
          <cell r="Y164" t="e">
            <v>#REF!</v>
          </cell>
          <cell r="Z164">
            <v>-1188</v>
          </cell>
          <cell r="AA164">
            <v>1.1352785145888593</v>
          </cell>
          <cell r="AB164">
            <v>0</v>
          </cell>
          <cell r="AC164">
            <v>0</v>
          </cell>
          <cell r="AD164">
            <v>0</v>
          </cell>
          <cell r="AE164">
            <v>0</v>
          </cell>
          <cell r="AF164">
            <v>0</v>
          </cell>
          <cell r="AH164">
            <v>0</v>
          </cell>
          <cell r="AI164">
            <v>0</v>
          </cell>
          <cell r="AJ164">
            <v>0</v>
          </cell>
        </row>
        <row r="165">
          <cell r="B165">
            <v>594328304</v>
          </cell>
          <cell r="C165" t="str">
            <v>Maries Medical Clinic</v>
          </cell>
          <cell r="D165">
            <v>41275</v>
          </cell>
          <cell r="E165">
            <v>41639</v>
          </cell>
          <cell r="F165" t="str">
            <v>606 Highway 63 South</v>
          </cell>
          <cell r="G165">
            <v>0</v>
          </cell>
          <cell r="H165" t="str">
            <v>Vienna</v>
          </cell>
          <cell r="I165" t="str">
            <v>MO</v>
          </cell>
          <cell r="J165">
            <v>65582</v>
          </cell>
          <cell r="K165">
            <v>42216</v>
          </cell>
          <cell r="L165">
            <v>0</v>
          </cell>
          <cell r="M165">
            <v>22</v>
          </cell>
          <cell r="N165">
            <v>0</v>
          </cell>
          <cell r="O165">
            <v>373</v>
          </cell>
          <cell r="P165">
            <v>308</v>
          </cell>
          <cell r="Q165">
            <v>53915</v>
          </cell>
          <cell r="R165">
            <v>79.17</v>
          </cell>
          <cell r="S165">
            <v>186.91</v>
          </cell>
          <cell r="T165">
            <v>0</v>
          </cell>
          <cell r="U165">
            <v>79.17</v>
          </cell>
          <cell r="V165">
            <v>186.91</v>
          </cell>
          <cell r="W165" t="e">
            <v>#REF!</v>
          </cell>
          <cell r="X165" t="e">
            <v>#REF!</v>
          </cell>
          <cell r="Y165" t="e">
            <v>#REF!</v>
          </cell>
          <cell r="Z165">
            <v>-25046377</v>
          </cell>
          <cell r="AA165">
            <v>2.3608690160414296</v>
          </cell>
          <cell r="AB165">
            <v>0</v>
          </cell>
          <cell r="AC165">
            <v>0</v>
          </cell>
          <cell r="AD165">
            <v>0</v>
          </cell>
          <cell r="AE165">
            <v>0</v>
          </cell>
          <cell r="AF165">
            <v>0</v>
          </cell>
          <cell r="AH165">
            <v>0</v>
          </cell>
          <cell r="AI165">
            <v>0</v>
          </cell>
          <cell r="AJ165">
            <v>0</v>
          </cell>
        </row>
        <row r="166">
          <cell r="B166">
            <v>596841205</v>
          </cell>
          <cell r="C166" t="str">
            <v>Marshfield Family Clinic</v>
          </cell>
          <cell r="D166">
            <v>41275</v>
          </cell>
          <cell r="E166">
            <v>41639</v>
          </cell>
          <cell r="F166" t="str">
            <v>487 Pomme De Terre, PO Box 736</v>
          </cell>
          <cell r="G166">
            <v>0</v>
          </cell>
          <cell r="H166" t="str">
            <v>Marshfield</v>
          </cell>
          <cell r="I166" t="str">
            <v>MO</v>
          </cell>
          <cell r="J166">
            <v>65706</v>
          </cell>
          <cell r="K166">
            <v>42163</v>
          </cell>
          <cell r="L166">
            <v>42172</v>
          </cell>
          <cell r="M166">
            <v>-768</v>
          </cell>
          <cell r="N166">
            <v>42185</v>
          </cell>
          <cell r="O166">
            <v>1161</v>
          </cell>
          <cell r="P166">
            <v>0</v>
          </cell>
          <cell r="Q166">
            <v>89908</v>
          </cell>
          <cell r="R166">
            <v>77.44</v>
          </cell>
          <cell r="S166">
            <v>77.44</v>
          </cell>
          <cell r="T166">
            <v>0</v>
          </cell>
          <cell r="U166">
            <v>79.17</v>
          </cell>
          <cell r="V166">
            <v>77.44</v>
          </cell>
          <cell r="W166" t="e">
            <v>#REF!</v>
          </cell>
          <cell r="X166" t="e">
            <v>#REF!</v>
          </cell>
          <cell r="Y166" t="e">
            <v>#REF!</v>
          </cell>
          <cell r="Z166">
            <v>-77048</v>
          </cell>
          <cell r="AA166">
            <v>0.97814828849311608</v>
          </cell>
          <cell r="AB166">
            <v>0</v>
          </cell>
          <cell r="AC166">
            <v>0</v>
          </cell>
          <cell r="AD166">
            <v>0</v>
          </cell>
          <cell r="AE166">
            <v>0</v>
          </cell>
          <cell r="AF166">
            <v>0</v>
          </cell>
          <cell r="AH166">
            <v>0</v>
          </cell>
          <cell r="AI166">
            <v>0</v>
          </cell>
          <cell r="AJ166">
            <v>0</v>
          </cell>
        </row>
        <row r="167">
          <cell r="B167">
            <v>596052704</v>
          </cell>
          <cell r="C167" t="str">
            <v>Medical Arts Clinic</v>
          </cell>
          <cell r="D167">
            <v>41275</v>
          </cell>
          <cell r="E167">
            <v>41639</v>
          </cell>
          <cell r="F167" t="str">
            <v>1103 West Liberty</v>
          </cell>
          <cell r="G167">
            <v>0</v>
          </cell>
          <cell r="H167" t="str">
            <v>Farmington</v>
          </cell>
          <cell r="I167" t="str">
            <v>MO</v>
          </cell>
          <cell r="J167">
            <v>63640</v>
          </cell>
          <cell r="K167">
            <v>0</v>
          </cell>
          <cell r="L167">
            <v>0</v>
          </cell>
          <cell r="M167">
            <v>0</v>
          </cell>
          <cell r="N167">
            <v>0</v>
          </cell>
          <cell r="O167">
            <v>0</v>
          </cell>
          <cell r="P167">
            <v>0</v>
          </cell>
          <cell r="Q167">
            <v>0</v>
          </cell>
          <cell r="R167">
            <v>0</v>
          </cell>
          <cell r="S167">
            <v>0</v>
          </cell>
          <cell r="T167">
            <v>0</v>
          </cell>
          <cell r="U167">
            <v>79.17</v>
          </cell>
          <cell r="V167">
            <v>0</v>
          </cell>
          <cell r="W167" t="e">
            <v>#REF!</v>
          </cell>
          <cell r="X167" t="e">
            <v>#REF!</v>
          </cell>
          <cell r="Y167" t="e">
            <v>#REF!</v>
          </cell>
          <cell r="Z167">
            <v>0</v>
          </cell>
          <cell r="AA167">
            <v>0</v>
          </cell>
          <cell r="AB167">
            <v>0</v>
          </cell>
          <cell r="AC167">
            <v>0</v>
          </cell>
          <cell r="AD167">
            <v>0</v>
          </cell>
          <cell r="AE167">
            <v>0</v>
          </cell>
          <cell r="AF167">
            <v>0</v>
          </cell>
          <cell r="AH167">
            <v>0</v>
          </cell>
          <cell r="AI167">
            <v>0</v>
          </cell>
          <cell r="AJ167">
            <v>0</v>
          </cell>
        </row>
        <row r="168">
          <cell r="B168">
            <v>593915200</v>
          </cell>
          <cell r="C168" t="str">
            <v>Medstop One, Inc.</v>
          </cell>
          <cell r="D168">
            <v>41275</v>
          </cell>
          <cell r="E168">
            <v>41639</v>
          </cell>
          <cell r="F168" t="str">
            <v>3065 William St., Suite 209</v>
          </cell>
          <cell r="G168">
            <v>0</v>
          </cell>
          <cell r="H168" t="str">
            <v>Cape Girardeau</v>
          </cell>
          <cell r="I168" t="str">
            <v>MO</v>
          </cell>
          <cell r="J168">
            <v>63703</v>
          </cell>
          <cell r="K168">
            <v>42017</v>
          </cell>
          <cell r="L168">
            <v>42024</v>
          </cell>
          <cell r="M168">
            <v>1484</v>
          </cell>
          <cell r="N168">
            <v>42041</v>
          </cell>
          <cell r="O168">
            <v>1756</v>
          </cell>
          <cell r="P168">
            <v>0</v>
          </cell>
          <cell r="Q168">
            <v>139023</v>
          </cell>
          <cell r="R168">
            <v>79.17</v>
          </cell>
          <cell r="S168">
            <v>79.98</v>
          </cell>
          <cell r="T168">
            <v>0</v>
          </cell>
          <cell r="U168">
            <v>79.17</v>
          </cell>
          <cell r="V168">
            <v>79.98</v>
          </cell>
          <cell r="W168" t="e">
            <v>#REF!</v>
          </cell>
          <cell r="X168" t="e">
            <v>#REF!</v>
          </cell>
          <cell r="Y168" t="e">
            <v>#REF!</v>
          </cell>
          <cell r="Z168">
            <v>-41103</v>
          </cell>
          <cell r="AA168">
            <v>1.0102311481621826</v>
          </cell>
          <cell r="AB168">
            <v>0</v>
          </cell>
          <cell r="AC168">
            <v>0</v>
          </cell>
          <cell r="AD168">
            <v>0</v>
          </cell>
          <cell r="AE168">
            <v>0</v>
          </cell>
          <cell r="AF168">
            <v>0</v>
          </cell>
          <cell r="AH168">
            <v>0</v>
          </cell>
          <cell r="AI168">
            <v>0</v>
          </cell>
          <cell r="AJ168">
            <v>0</v>
          </cell>
        </row>
        <row r="169">
          <cell r="B169">
            <v>599821006</v>
          </cell>
          <cell r="C169" t="str">
            <v>Midwest Family Care, LLC</v>
          </cell>
          <cell r="D169">
            <v>41275</v>
          </cell>
          <cell r="E169">
            <v>41639</v>
          </cell>
          <cell r="F169" t="str">
            <v>36 Doctors Park</v>
          </cell>
          <cell r="G169">
            <v>0</v>
          </cell>
          <cell r="H169" t="str">
            <v>Cape Girardeau</v>
          </cell>
          <cell r="I169" t="str">
            <v>MO</v>
          </cell>
          <cell r="J169">
            <v>63703</v>
          </cell>
          <cell r="K169">
            <v>0</v>
          </cell>
          <cell r="L169">
            <v>0</v>
          </cell>
          <cell r="M169">
            <v>0</v>
          </cell>
          <cell r="N169">
            <v>0</v>
          </cell>
          <cell r="O169">
            <v>0</v>
          </cell>
          <cell r="P169">
            <v>0</v>
          </cell>
          <cell r="Q169">
            <v>0</v>
          </cell>
          <cell r="R169">
            <v>0</v>
          </cell>
          <cell r="S169">
            <v>0</v>
          </cell>
          <cell r="T169">
            <v>0</v>
          </cell>
          <cell r="U169">
            <v>79.17</v>
          </cell>
          <cell r="V169">
            <v>0</v>
          </cell>
          <cell r="W169" t="e">
            <v>#REF!</v>
          </cell>
          <cell r="X169" t="e">
            <v>#REF!</v>
          </cell>
          <cell r="Y169" t="e">
            <v>#REF!</v>
          </cell>
          <cell r="Z169">
            <v>0</v>
          </cell>
          <cell r="AA169">
            <v>0</v>
          </cell>
          <cell r="AB169">
            <v>0</v>
          </cell>
          <cell r="AC169">
            <v>0</v>
          </cell>
          <cell r="AD169">
            <v>0</v>
          </cell>
          <cell r="AE169">
            <v>0</v>
          </cell>
          <cell r="AF169">
            <v>0</v>
          </cell>
          <cell r="AH169">
            <v>0</v>
          </cell>
          <cell r="AI169">
            <v>0</v>
          </cell>
          <cell r="AJ169">
            <v>0</v>
          </cell>
        </row>
        <row r="170">
          <cell r="B170">
            <v>591720800</v>
          </cell>
          <cell r="C170" t="str">
            <v>Milan Family Practice Clinic, PC</v>
          </cell>
          <cell r="D170">
            <v>40909</v>
          </cell>
          <cell r="E170">
            <v>41639</v>
          </cell>
          <cell r="F170" t="str">
            <v>210 N Market Street</v>
          </cell>
          <cell r="G170">
            <v>0</v>
          </cell>
          <cell r="H170" t="str">
            <v>Milan</v>
          </cell>
          <cell r="I170" t="str">
            <v>MO</v>
          </cell>
          <cell r="J170">
            <v>63556</v>
          </cell>
          <cell r="K170">
            <v>42173</v>
          </cell>
          <cell r="L170">
            <v>42186</v>
          </cell>
          <cell r="M170">
            <v>77</v>
          </cell>
          <cell r="N170">
            <v>42186</v>
          </cell>
          <cell r="O170">
            <v>3232</v>
          </cell>
          <cell r="P170">
            <v>0</v>
          </cell>
          <cell r="Q170">
            <v>255877</v>
          </cell>
          <cell r="R170">
            <v>79.17</v>
          </cell>
          <cell r="S170">
            <v>94.97</v>
          </cell>
          <cell r="T170">
            <v>0</v>
          </cell>
          <cell r="U170">
            <v>79.17</v>
          </cell>
          <cell r="V170">
            <v>94.97</v>
          </cell>
          <cell r="W170" t="e">
            <v>#REF!</v>
          </cell>
          <cell r="X170" t="e">
            <v>#REF!</v>
          </cell>
          <cell r="Y170" t="e">
            <v>#REF!</v>
          </cell>
          <cell r="Z170">
            <v>-36970</v>
          </cell>
          <cell r="AA170">
            <v>1.1995705443981306</v>
          </cell>
          <cell r="AB170">
            <v>0</v>
          </cell>
          <cell r="AC170">
            <v>0</v>
          </cell>
          <cell r="AD170">
            <v>0</v>
          </cell>
          <cell r="AE170">
            <v>0</v>
          </cell>
          <cell r="AF170">
            <v>0</v>
          </cell>
          <cell r="AH170">
            <v>0</v>
          </cell>
          <cell r="AI170">
            <v>0</v>
          </cell>
          <cell r="AJ170">
            <v>0</v>
          </cell>
        </row>
        <row r="171">
          <cell r="B171">
            <v>597462506</v>
          </cell>
          <cell r="C171" t="str">
            <v>Missouri Valley Physicians, PC</v>
          </cell>
          <cell r="D171">
            <v>40909</v>
          </cell>
          <cell r="E171">
            <v>41639</v>
          </cell>
          <cell r="F171" t="str">
            <v>2303 South Highway 65</v>
          </cell>
          <cell r="G171">
            <v>0</v>
          </cell>
          <cell r="H171" t="str">
            <v>Marshall</v>
          </cell>
          <cell r="I171" t="str">
            <v>MO</v>
          </cell>
          <cell r="J171">
            <v>65340</v>
          </cell>
          <cell r="K171">
            <v>42173</v>
          </cell>
          <cell r="L171">
            <v>42207</v>
          </cell>
          <cell r="M171">
            <v>89</v>
          </cell>
          <cell r="N171">
            <v>42223</v>
          </cell>
          <cell r="O171">
            <v>1022</v>
          </cell>
          <cell r="P171">
            <v>2063</v>
          </cell>
          <cell r="Q171">
            <v>244239</v>
          </cell>
          <cell r="R171">
            <v>79.17</v>
          </cell>
          <cell r="S171">
            <v>88.53</v>
          </cell>
          <cell r="T171">
            <v>0</v>
          </cell>
          <cell r="U171">
            <v>79.17</v>
          </cell>
          <cell r="V171">
            <v>88.53</v>
          </cell>
          <cell r="W171" t="e">
            <v>#REF!</v>
          </cell>
          <cell r="X171" t="e">
            <v>#REF!</v>
          </cell>
          <cell r="Y171" t="e">
            <v>#REF!</v>
          </cell>
          <cell r="Z171">
            <v>-318696</v>
          </cell>
          <cell r="AA171">
            <v>1.1182266009852218</v>
          </cell>
          <cell r="AB171">
            <v>0</v>
          </cell>
          <cell r="AC171">
            <v>0</v>
          </cell>
          <cell r="AD171">
            <v>0</v>
          </cell>
          <cell r="AE171">
            <v>0</v>
          </cell>
          <cell r="AF171">
            <v>0</v>
          </cell>
          <cell r="AH171">
            <v>0</v>
          </cell>
          <cell r="AI171">
            <v>0</v>
          </cell>
          <cell r="AJ171">
            <v>0</v>
          </cell>
        </row>
        <row r="172">
          <cell r="B172">
            <v>595516907</v>
          </cell>
          <cell r="C172" t="str">
            <v>Morton Van Zanten Clinic</v>
          </cell>
          <cell r="D172">
            <v>41275</v>
          </cell>
          <cell r="E172">
            <v>41639</v>
          </cell>
          <cell r="F172" t="str">
            <v>101 Giesler Drive</v>
          </cell>
          <cell r="G172">
            <v>0</v>
          </cell>
          <cell r="H172" t="str">
            <v>Osceola</v>
          </cell>
          <cell r="I172" t="str">
            <v>MO</v>
          </cell>
          <cell r="J172">
            <v>64776</v>
          </cell>
          <cell r="K172">
            <v>42173</v>
          </cell>
          <cell r="L172">
            <v>0</v>
          </cell>
          <cell r="M172">
            <v>40</v>
          </cell>
          <cell r="N172">
            <v>0</v>
          </cell>
          <cell r="O172">
            <v>375</v>
          </cell>
          <cell r="P172">
            <v>448</v>
          </cell>
          <cell r="Q172">
            <v>65157</v>
          </cell>
          <cell r="R172">
            <v>79.17</v>
          </cell>
          <cell r="S172">
            <v>80.42</v>
          </cell>
          <cell r="T172">
            <v>0</v>
          </cell>
          <cell r="U172">
            <v>79.17</v>
          </cell>
          <cell r="V172">
            <v>80.42</v>
          </cell>
          <cell r="W172" t="e">
            <v>#REF!</v>
          </cell>
          <cell r="X172" t="e">
            <v>#REF!</v>
          </cell>
          <cell r="Y172" t="e">
            <v>#REF!</v>
          </cell>
          <cell r="Z172">
            <v>-47955</v>
          </cell>
          <cell r="AA172">
            <v>1.0157888088922571</v>
          </cell>
          <cell r="AB172">
            <v>0</v>
          </cell>
          <cell r="AC172">
            <v>0</v>
          </cell>
          <cell r="AD172">
            <v>0</v>
          </cell>
          <cell r="AE172">
            <v>0</v>
          </cell>
          <cell r="AF172">
            <v>0</v>
          </cell>
          <cell r="AH172">
            <v>0</v>
          </cell>
          <cell r="AI172">
            <v>0</v>
          </cell>
          <cell r="AJ172">
            <v>0</v>
          </cell>
        </row>
        <row r="173">
          <cell r="B173">
            <v>590665907</v>
          </cell>
          <cell r="C173" t="str">
            <v>Mt. Vernon Clinic</v>
          </cell>
          <cell r="D173">
            <v>40909</v>
          </cell>
          <cell r="E173">
            <v>41639</v>
          </cell>
          <cell r="F173" t="str">
            <v>1011 South East St</v>
          </cell>
          <cell r="G173">
            <v>0</v>
          </cell>
          <cell r="H173" t="str">
            <v>MT Vernon</v>
          </cell>
          <cell r="I173" t="str">
            <v>MO</v>
          </cell>
          <cell r="J173">
            <v>65712</v>
          </cell>
          <cell r="K173">
            <v>42200</v>
          </cell>
          <cell r="L173">
            <v>42213</v>
          </cell>
          <cell r="M173">
            <v>29750</v>
          </cell>
          <cell r="N173">
            <v>42237</v>
          </cell>
          <cell r="O173">
            <v>3502</v>
          </cell>
          <cell r="P173">
            <v>0</v>
          </cell>
          <cell r="Q173">
            <v>277253</v>
          </cell>
          <cell r="R173">
            <v>79.17</v>
          </cell>
          <cell r="S173">
            <v>85.34</v>
          </cell>
          <cell r="T173">
            <v>0</v>
          </cell>
          <cell r="U173">
            <v>79.17</v>
          </cell>
          <cell r="V173">
            <v>85.34</v>
          </cell>
          <cell r="W173" t="e">
            <v>#REF!</v>
          </cell>
          <cell r="X173" t="e">
            <v>#REF!</v>
          </cell>
          <cell r="Y173" t="e">
            <v>#REF!</v>
          </cell>
          <cell r="Z173">
            <v>-3597</v>
          </cell>
          <cell r="AA173">
            <v>1.0779335606921814</v>
          </cell>
          <cell r="AB173">
            <v>0</v>
          </cell>
          <cell r="AC173">
            <v>0</v>
          </cell>
          <cell r="AD173">
            <v>0</v>
          </cell>
          <cell r="AE173">
            <v>0</v>
          </cell>
          <cell r="AF173">
            <v>0</v>
          </cell>
          <cell r="AH173">
            <v>0</v>
          </cell>
          <cell r="AI173">
            <v>0</v>
          </cell>
          <cell r="AJ173">
            <v>0</v>
          </cell>
        </row>
        <row r="174">
          <cell r="B174">
            <v>595219007</v>
          </cell>
          <cell r="C174" t="str">
            <v>Nevada Medical Clinic</v>
          </cell>
          <cell r="D174">
            <v>40909</v>
          </cell>
          <cell r="E174">
            <v>41639</v>
          </cell>
          <cell r="F174">
            <v>0</v>
          </cell>
          <cell r="G174">
            <v>0</v>
          </cell>
          <cell r="H174">
            <v>0</v>
          </cell>
          <cell r="I174">
            <v>0</v>
          </cell>
          <cell r="J174">
            <v>0</v>
          </cell>
          <cell r="K174">
            <v>42200</v>
          </cell>
          <cell r="L174">
            <v>42215</v>
          </cell>
          <cell r="M174">
            <v>182</v>
          </cell>
          <cell r="N174">
            <v>42223</v>
          </cell>
          <cell r="O174">
            <v>3150</v>
          </cell>
          <cell r="P174">
            <v>8203</v>
          </cell>
          <cell r="Q174">
            <v>898817</v>
          </cell>
          <cell r="R174">
            <v>79.17</v>
          </cell>
          <cell r="S174">
            <v>94.46</v>
          </cell>
          <cell r="T174">
            <v>0</v>
          </cell>
          <cell r="U174">
            <v>79.17</v>
          </cell>
          <cell r="V174">
            <v>94.46</v>
          </cell>
          <cell r="W174" t="e">
            <v>#REF!</v>
          </cell>
          <cell r="X174" t="e">
            <v>#REF!</v>
          </cell>
          <cell r="Y174" t="e">
            <v>#REF!</v>
          </cell>
          <cell r="Z174">
            <v>-266335</v>
          </cell>
          <cell r="AA174">
            <v>1.1931287103700896</v>
          </cell>
          <cell r="AB174">
            <v>0</v>
          </cell>
          <cell r="AC174">
            <v>0</v>
          </cell>
          <cell r="AD174">
            <v>0</v>
          </cell>
          <cell r="AE174">
            <v>0</v>
          </cell>
          <cell r="AF174">
            <v>0</v>
          </cell>
          <cell r="AH174">
            <v>0</v>
          </cell>
          <cell r="AI174">
            <v>0</v>
          </cell>
          <cell r="AJ174">
            <v>0</v>
          </cell>
        </row>
        <row r="175">
          <cell r="B175">
            <v>597951300</v>
          </cell>
          <cell r="C175" t="str">
            <v>Osceola Rural Health Clinic</v>
          </cell>
          <cell r="D175">
            <v>41426</v>
          </cell>
          <cell r="E175">
            <v>41639</v>
          </cell>
          <cell r="F175" t="str">
            <v>530 Arduser Drive</v>
          </cell>
          <cell r="G175">
            <v>0</v>
          </cell>
          <cell r="H175" t="str">
            <v>Osceola</v>
          </cell>
          <cell r="I175" t="str">
            <v xml:space="preserve">MO </v>
          </cell>
          <cell r="J175">
            <v>64776</v>
          </cell>
          <cell r="K175">
            <v>0</v>
          </cell>
          <cell r="L175">
            <v>0</v>
          </cell>
          <cell r="M175">
            <v>0</v>
          </cell>
          <cell r="N175">
            <v>0</v>
          </cell>
          <cell r="O175">
            <v>0</v>
          </cell>
          <cell r="P175">
            <v>0</v>
          </cell>
          <cell r="Q175">
            <v>0</v>
          </cell>
          <cell r="R175">
            <v>0</v>
          </cell>
          <cell r="S175">
            <v>0</v>
          </cell>
          <cell r="T175">
            <v>0</v>
          </cell>
          <cell r="U175">
            <v>79.17</v>
          </cell>
          <cell r="V175">
            <v>0</v>
          </cell>
          <cell r="W175" t="e">
            <v>#REF!</v>
          </cell>
          <cell r="X175" t="e">
            <v>#REF!</v>
          </cell>
          <cell r="Y175" t="e">
            <v>#REF!</v>
          </cell>
          <cell r="Z175">
            <v>0</v>
          </cell>
          <cell r="AA175">
            <v>0</v>
          </cell>
          <cell r="AB175">
            <v>0</v>
          </cell>
          <cell r="AC175">
            <v>0</v>
          </cell>
          <cell r="AD175">
            <v>0</v>
          </cell>
          <cell r="AE175">
            <v>0</v>
          </cell>
          <cell r="AF175">
            <v>0</v>
          </cell>
          <cell r="AH175">
            <v>0</v>
          </cell>
          <cell r="AI175">
            <v>0</v>
          </cell>
          <cell r="AJ175">
            <v>0</v>
          </cell>
        </row>
        <row r="176">
          <cell r="B176">
            <v>596091801</v>
          </cell>
          <cell r="C176" t="str">
            <v>Ozark OB-GYN, LLC</v>
          </cell>
          <cell r="D176">
            <v>40909</v>
          </cell>
          <cell r="E176">
            <v>41639</v>
          </cell>
          <cell r="F176" t="str">
            <v>225 Physicians Park Drive, Suite 300</v>
          </cell>
          <cell r="G176">
            <v>0</v>
          </cell>
          <cell r="H176" t="str">
            <v>Poplar Bluff</v>
          </cell>
          <cell r="I176" t="str">
            <v>MO</v>
          </cell>
          <cell r="J176">
            <v>63901</v>
          </cell>
          <cell r="K176">
            <v>42200</v>
          </cell>
          <cell r="L176">
            <v>42221</v>
          </cell>
          <cell r="M176">
            <v>0</v>
          </cell>
          <cell r="N176" t="str">
            <v>N/A</v>
          </cell>
          <cell r="O176">
            <v>2922</v>
          </cell>
          <cell r="P176">
            <v>0</v>
          </cell>
          <cell r="Q176">
            <v>228121</v>
          </cell>
          <cell r="R176">
            <v>78.069999999999993</v>
          </cell>
          <cell r="S176">
            <v>125.94</v>
          </cell>
          <cell r="T176">
            <v>0</v>
          </cell>
          <cell r="U176">
            <v>79.17</v>
          </cell>
          <cell r="V176">
            <v>125.94</v>
          </cell>
          <cell r="W176" t="e">
            <v>#REF!</v>
          </cell>
          <cell r="X176" t="e">
            <v>#REF!</v>
          </cell>
          <cell r="Y176" t="e">
            <v>#REF!</v>
          </cell>
          <cell r="Z176">
            <v>-63428</v>
          </cell>
          <cell r="AA176">
            <v>1.5907540735126942</v>
          </cell>
          <cell r="AB176" t="str">
            <v>X</v>
          </cell>
          <cell r="AC176">
            <v>1</v>
          </cell>
          <cell r="AD176">
            <v>0</v>
          </cell>
          <cell r="AE176">
            <v>3214</v>
          </cell>
          <cell r="AF176">
            <v>3214</v>
          </cell>
          <cell r="AG176">
            <v>0</v>
          </cell>
          <cell r="AH176">
            <v>0</v>
          </cell>
          <cell r="AI176">
            <v>0</v>
          </cell>
          <cell r="AJ176">
            <v>0</v>
          </cell>
        </row>
        <row r="177">
          <cell r="B177">
            <v>599120102</v>
          </cell>
          <cell r="C177" t="str">
            <v>Paris Family Medical Clinic</v>
          </cell>
          <cell r="D177">
            <v>40909</v>
          </cell>
          <cell r="E177">
            <v>41639</v>
          </cell>
          <cell r="F177" t="str">
            <v>102 E Marion</v>
          </cell>
          <cell r="G177">
            <v>0</v>
          </cell>
          <cell r="H177" t="str">
            <v>Paris</v>
          </cell>
          <cell r="I177" t="str">
            <v>MO</v>
          </cell>
          <cell r="J177">
            <v>65275</v>
          </cell>
          <cell r="K177">
            <v>42209</v>
          </cell>
          <cell r="L177">
            <v>42216</v>
          </cell>
          <cell r="M177">
            <v>4</v>
          </cell>
          <cell r="N177">
            <v>42223</v>
          </cell>
          <cell r="O177">
            <v>205</v>
          </cell>
          <cell r="P177">
            <v>394</v>
          </cell>
          <cell r="Q177">
            <v>47423</v>
          </cell>
          <cell r="R177">
            <v>79.17</v>
          </cell>
          <cell r="S177">
            <v>90.72</v>
          </cell>
          <cell r="T177">
            <v>0</v>
          </cell>
          <cell r="U177">
            <v>79.17</v>
          </cell>
          <cell r="V177">
            <v>90.72</v>
          </cell>
          <cell r="W177" t="e">
            <v>#REF!</v>
          </cell>
          <cell r="X177" t="e">
            <v>#REF!</v>
          </cell>
          <cell r="Y177" t="e">
            <v>#REF!</v>
          </cell>
          <cell r="Z177">
            <v>0</v>
          </cell>
          <cell r="AA177">
            <v>1.1458885941644561</v>
          </cell>
          <cell r="AB177">
            <v>0</v>
          </cell>
          <cell r="AC177">
            <v>0</v>
          </cell>
          <cell r="AD177">
            <v>0</v>
          </cell>
          <cell r="AE177">
            <v>0</v>
          </cell>
          <cell r="AF177">
            <v>0</v>
          </cell>
          <cell r="AH177">
            <v>0</v>
          </cell>
          <cell r="AI177">
            <v>0</v>
          </cell>
          <cell r="AJ177">
            <v>0</v>
          </cell>
        </row>
        <row r="178">
          <cell r="B178">
            <v>591072301</v>
          </cell>
          <cell r="C178" t="str">
            <v>PCRMC Medical Group, Inc.</v>
          </cell>
          <cell r="D178">
            <v>40909</v>
          </cell>
          <cell r="E178">
            <v>41639</v>
          </cell>
          <cell r="F178" t="str">
            <v>1050 West Tenth Ste Ste 510</v>
          </cell>
          <cell r="G178">
            <v>0</v>
          </cell>
          <cell r="H178" t="str">
            <v>Rolla</v>
          </cell>
          <cell r="I178" t="str">
            <v>MO</v>
          </cell>
          <cell r="J178">
            <v>65401</v>
          </cell>
          <cell r="K178">
            <v>42216</v>
          </cell>
          <cell r="L178">
            <v>0</v>
          </cell>
          <cell r="M178">
            <v>-10413</v>
          </cell>
          <cell r="N178">
            <v>0</v>
          </cell>
          <cell r="O178">
            <v>2711</v>
          </cell>
          <cell r="P178">
            <v>2561</v>
          </cell>
          <cell r="Q178">
            <v>417384</v>
          </cell>
          <cell r="R178">
            <v>79.17</v>
          </cell>
          <cell r="S178">
            <v>166.74</v>
          </cell>
          <cell r="T178">
            <v>0</v>
          </cell>
          <cell r="U178">
            <v>79.17</v>
          </cell>
          <cell r="V178">
            <v>166.74</v>
          </cell>
          <cell r="W178" t="e">
            <v>#REF!</v>
          </cell>
          <cell r="X178" t="e">
            <v>#REF!</v>
          </cell>
          <cell r="Y178" t="e">
            <v>#REF!</v>
          </cell>
          <cell r="Z178">
            <v>-21542683</v>
          </cell>
          <cell r="AA178">
            <v>2.1061007957559683</v>
          </cell>
          <cell r="AB178">
            <v>0</v>
          </cell>
          <cell r="AC178">
            <v>0</v>
          </cell>
          <cell r="AD178">
            <v>0</v>
          </cell>
          <cell r="AE178">
            <v>0</v>
          </cell>
          <cell r="AF178">
            <v>0</v>
          </cell>
          <cell r="AH178">
            <v>0</v>
          </cell>
          <cell r="AI178">
            <v>0</v>
          </cell>
          <cell r="AJ178">
            <v>0</v>
          </cell>
        </row>
        <row r="179">
          <cell r="B179">
            <v>599297306</v>
          </cell>
          <cell r="C179" t="str">
            <v>Perry Kids Pediatrics</v>
          </cell>
          <cell r="D179">
            <v>40909</v>
          </cell>
          <cell r="E179">
            <v>41639</v>
          </cell>
          <cell r="F179">
            <v>0</v>
          </cell>
          <cell r="G179">
            <v>0</v>
          </cell>
          <cell r="H179">
            <v>0</v>
          </cell>
          <cell r="I179">
            <v>0</v>
          </cell>
          <cell r="J179">
            <v>0</v>
          </cell>
          <cell r="K179">
            <v>42216</v>
          </cell>
          <cell r="L179">
            <v>0</v>
          </cell>
          <cell r="M179">
            <v>41</v>
          </cell>
          <cell r="N179">
            <v>0</v>
          </cell>
          <cell r="O179">
            <v>706</v>
          </cell>
          <cell r="P179">
            <v>3075</v>
          </cell>
          <cell r="Q179">
            <v>299342</v>
          </cell>
          <cell r="R179">
            <v>79.17</v>
          </cell>
          <cell r="S179">
            <v>94.54</v>
          </cell>
          <cell r="T179">
            <v>0</v>
          </cell>
          <cell r="U179">
            <v>79.17</v>
          </cell>
          <cell r="V179">
            <v>94.54</v>
          </cell>
          <cell r="W179" t="e">
            <v>#REF!</v>
          </cell>
          <cell r="X179" t="e">
            <v>#REF!</v>
          </cell>
          <cell r="Y179" t="e">
            <v>#REF!</v>
          </cell>
          <cell r="Z179">
            <v>59608</v>
          </cell>
          <cell r="AA179">
            <v>1.1941391941391941</v>
          </cell>
          <cell r="AB179">
            <v>0</v>
          </cell>
          <cell r="AC179">
            <v>0</v>
          </cell>
          <cell r="AD179">
            <v>0</v>
          </cell>
          <cell r="AE179">
            <v>0</v>
          </cell>
          <cell r="AF179">
            <v>0</v>
          </cell>
          <cell r="AH179">
            <v>0</v>
          </cell>
          <cell r="AI179">
            <v>0</v>
          </cell>
          <cell r="AJ179">
            <v>0</v>
          </cell>
        </row>
        <row r="180">
          <cell r="B180">
            <v>595183401</v>
          </cell>
          <cell r="C180" t="str">
            <v>Physicians Park Primary Care</v>
          </cell>
          <cell r="D180">
            <v>40909</v>
          </cell>
          <cell r="E180">
            <v>41639</v>
          </cell>
          <cell r="F180" t="str">
            <v>225 Physicians Park Drive</v>
          </cell>
          <cell r="G180">
            <v>0</v>
          </cell>
          <cell r="H180" t="str">
            <v>Poplar Bluff</v>
          </cell>
          <cell r="I180" t="str">
            <v>Mo</v>
          </cell>
          <cell r="J180">
            <v>63901</v>
          </cell>
          <cell r="K180">
            <v>42216</v>
          </cell>
          <cell r="L180">
            <v>0</v>
          </cell>
          <cell r="M180">
            <v>0</v>
          </cell>
          <cell r="N180">
            <v>0</v>
          </cell>
          <cell r="O180">
            <v>3807</v>
          </cell>
          <cell r="P180">
            <v>0</v>
          </cell>
          <cell r="Q180">
            <v>292530</v>
          </cell>
          <cell r="R180">
            <v>76.84</v>
          </cell>
          <cell r="S180">
            <v>114.87</v>
          </cell>
          <cell r="T180">
            <v>0</v>
          </cell>
          <cell r="U180">
            <v>79.17</v>
          </cell>
          <cell r="V180">
            <v>114.87</v>
          </cell>
          <cell r="W180" t="e">
            <v>#REF!</v>
          </cell>
          <cell r="X180" t="e">
            <v>#REF!</v>
          </cell>
          <cell r="Y180" t="e">
            <v>#REF!</v>
          </cell>
          <cell r="Z180">
            <v>1172446</v>
          </cell>
          <cell r="AA180">
            <v>1.4509283819628647</v>
          </cell>
          <cell r="AB180" t="str">
            <v>X</v>
          </cell>
          <cell r="AC180">
            <v>0</v>
          </cell>
          <cell r="AD180">
            <v>0</v>
          </cell>
          <cell r="AE180">
            <v>0</v>
          </cell>
          <cell r="AF180">
            <v>0</v>
          </cell>
          <cell r="AG180">
            <v>1</v>
          </cell>
          <cell r="AH180">
            <v>0</v>
          </cell>
          <cell r="AI180">
            <v>0</v>
          </cell>
          <cell r="AJ180">
            <v>0</v>
          </cell>
        </row>
        <row r="181">
          <cell r="B181">
            <v>596061309</v>
          </cell>
          <cell r="C181" t="str">
            <v>Physicians Park Urgent Care</v>
          </cell>
          <cell r="D181">
            <v>40909</v>
          </cell>
          <cell r="E181">
            <v>41639</v>
          </cell>
          <cell r="F181" t="str">
            <v>225 Physicians Park Drive</v>
          </cell>
          <cell r="G181">
            <v>0</v>
          </cell>
          <cell r="H181" t="str">
            <v>Poplar Bluff</v>
          </cell>
          <cell r="I181" t="str">
            <v>MO</v>
          </cell>
          <cell r="J181">
            <v>63901</v>
          </cell>
          <cell r="K181">
            <v>42216</v>
          </cell>
          <cell r="L181">
            <v>0</v>
          </cell>
          <cell r="M181">
            <v>0</v>
          </cell>
          <cell r="N181">
            <v>0</v>
          </cell>
          <cell r="O181">
            <v>211</v>
          </cell>
          <cell r="P181">
            <v>0</v>
          </cell>
          <cell r="Q181">
            <v>16213</v>
          </cell>
          <cell r="R181">
            <v>76.84</v>
          </cell>
          <cell r="S181">
            <v>245.63</v>
          </cell>
          <cell r="T181">
            <v>0</v>
          </cell>
          <cell r="U181">
            <v>79.17</v>
          </cell>
          <cell r="V181">
            <v>245.63</v>
          </cell>
          <cell r="W181" t="e">
            <v>#REF!</v>
          </cell>
          <cell r="X181" t="e">
            <v>#REF!</v>
          </cell>
          <cell r="Y181" t="e">
            <v>#REF!</v>
          </cell>
          <cell r="Z181">
            <v>78052</v>
          </cell>
          <cell r="AA181">
            <v>3.1025641025641026</v>
          </cell>
          <cell r="AB181" t="str">
            <v>X</v>
          </cell>
          <cell r="AC181">
            <v>0</v>
          </cell>
          <cell r="AD181">
            <v>0</v>
          </cell>
          <cell r="AE181">
            <v>0</v>
          </cell>
          <cell r="AF181">
            <v>0</v>
          </cell>
          <cell r="AG181">
            <v>1</v>
          </cell>
          <cell r="AH181">
            <v>0</v>
          </cell>
          <cell r="AI181">
            <v>0</v>
          </cell>
          <cell r="AJ181">
            <v>0</v>
          </cell>
        </row>
        <row r="182">
          <cell r="B182">
            <v>598051506</v>
          </cell>
          <cell r="C182" t="str">
            <v>Pike Medical Clinic, Inc     (Bowling Green)</v>
          </cell>
          <cell r="D182">
            <v>40909</v>
          </cell>
          <cell r="E182">
            <v>41639</v>
          </cell>
          <cell r="F182">
            <v>0</v>
          </cell>
          <cell r="G182">
            <v>0</v>
          </cell>
          <cell r="H182">
            <v>0</v>
          </cell>
          <cell r="I182">
            <v>0</v>
          </cell>
          <cell r="J182">
            <v>0</v>
          </cell>
          <cell r="K182">
            <v>42223</v>
          </cell>
          <cell r="L182">
            <v>42234</v>
          </cell>
          <cell r="M182">
            <v>105</v>
          </cell>
          <cell r="N182">
            <v>42237</v>
          </cell>
          <cell r="O182">
            <v>507</v>
          </cell>
          <cell r="P182">
            <v>0</v>
          </cell>
          <cell r="Q182">
            <v>40139</v>
          </cell>
          <cell r="R182">
            <v>79.17</v>
          </cell>
          <cell r="S182">
            <v>86.59</v>
          </cell>
          <cell r="T182">
            <v>0</v>
          </cell>
          <cell r="U182">
            <v>79.17</v>
          </cell>
          <cell r="V182">
            <v>86.59</v>
          </cell>
          <cell r="W182" t="e">
            <v>#REF!</v>
          </cell>
          <cell r="X182" t="e">
            <v>#REF!</v>
          </cell>
          <cell r="Y182" t="e">
            <v>#REF!</v>
          </cell>
          <cell r="Z182">
            <v>-60608</v>
          </cell>
          <cell r="AA182">
            <v>1.0937223695844385</v>
          </cell>
          <cell r="AB182">
            <v>0</v>
          </cell>
          <cell r="AC182">
            <v>0</v>
          </cell>
          <cell r="AD182">
            <v>0</v>
          </cell>
          <cell r="AE182">
            <v>0</v>
          </cell>
          <cell r="AF182">
            <v>0</v>
          </cell>
          <cell r="AH182">
            <v>0</v>
          </cell>
          <cell r="AI182">
            <v>0</v>
          </cell>
          <cell r="AJ182">
            <v>0</v>
          </cell>
        </row>
        <row r="183">
          <cell r="B183">
            <v>598051407</v>
          </cell>
          <cell r="C183" t="str">
            <v>Pike Medical Clinic, Inc    (Lousiana)</v>
          </cell>
          <cell r="D183">
            <v>40909</v>
          </cell>
          <cell r="E183">
            <v>41639</v>
          </cell>
          <cell r="F183" t="str">
            <v>211 South 3rd Street</v>
          </cell>
          <cell r="G183">
            <v>0</v>
          </cell>
          <cell r="H183" t="str">
            <v>Louisiana</v>
          </cell>
          <cell r="I183" t="str">
            <v>MO</v>
          </cell>
          <cell r="J183">
            <v>63353</v>
          </cell>
          <cell r="K183">
            <v>42223</v>
          </cell>
          <cell r="L183">
            <v>42234</v>
          </cell>
          <cell r="M183">
            <v>77</v>
          </cell>
          <cell r="N183">
            <v>42237</v>
          </cell>
          <cell r="O183">
            <v>392</v>
          </cell>
          <cell r="P183">
            <v>1903</v>
          </cell>
          <cell r="Q183">
            <v>181695</v>
          </cell>
          <cell r="R183">
            <v>79.17</v>
          </cell>
          <cell r="S183">
            <v>86.59</v>
          </cell>
          <cell r="T183">
            <v>0</v>
          </cell>
          <cell r="U183">
            <v>79.17</v>
          </cell>
          <cell r="V183">
            <v>86.59</v>
          </cell>
          <cell r="W183" t="e">
            <v>#REF!</v>
          </cell>
          <cell r="X183" t="e">
            <v>#REF!</v>
          </cell>
          <cell r="Y183" t="e">
            <v>#REF!</v>
          </cell>
          <cell r="Z183">
            <v>-60608</v>
          </cell>
          <cell r="AA183">
            <v>1.0937223695844385</v>
          </cell>
          <cell r="AB183">
            <v>0</v>
          </cell>
          <cell r="AC183">
            <v>0</v>
          </cell>
          <cell r="AD183">
            <v>0</v>
          </cell>
          <cell r="AE183">
            <v>0</v>
          </cell>
          <cell r="AF183">
            <v>0</v>
          </cell>
          <cell r="AH183">
            <v>0</v>
          </cell>
          <cell r="AI183">
            <v>0</v>
          </cell>
          <cell r="AJ183">
            <v>0</v>
          </cell>
        </row>
        <row r="184">
          <cell r="B184">
            <v>597476407</v>
          </cell>
          <cell r="C184" t="str">
            <v>Pilot Grove Rural Health Clinic</v>
          </cell>
          <cell r="D184">
            <v>40909</v>
          </cell>
          <cell r="E184">
            <v>41639</v>
          </cell>
          <cell r="F184">
            <v>0</v>
          </cell>
          <cell r="G184">
            <v>0</v>
          </cell>
          <cell r="H184">
            <v>0</v>
          </cell>
          <cell r="I184">
            <v>0</v>
          </cell>
          <cell r="J184">
            <v>0</v>
          </cell>
          <cell r="K184">
            <v>42223</v>
          </cell>
          <cell r="L184">
            <v>42233</v>
          </cell>
          <cell r="M184">
            <v>39</v>
          </cell>
          <cell r="N184">
            <v>42237</v>
          </cell>
          <cell r="O184">
            <v>158</v>
          </cell>
          <cell r="P184">
            <v>534</v>
          </cell>
          <cell r="Q184">
            <v>54786</v>
          </cell>
          <cell r="R184">
            <v>79.17</v>
          </cell>
          <cell r="S184">
            <v>93.37</v>
          </cell>
          <cell r="T184">
            <v>0</v>
          </cell>
          <cell r="U184">
            <v>79.17</v>
          </cell>
          <cell r="V184">
            <v>93.37</v>
          </cell>
          <cell r="W184" t="e">
            <v>#REF!</v>
          </cell>
          <cell r="X184" t="e">
            <v>#REF!</v>
          </cell>
          <cell r="Y184" t="e">
            <v>#REF!</v>
          </cell>
          <cell r="Z184">
            <v>70706</v>
          </cell>
          <cell r="AA184">
            <v>1.1793608690160415</v>
          </cell>
          <cell r="AB184">
            <v>0</v>
          </cell>
          <cell r="AC184">
            <v>0</v>
          </cell>
          <cell r="AD184">
            <v>0</v>
          </cell>
          <cell r="AE184">
            <v>0</v>
          </cell>
          <cell r="AF184">
            <v>0</v>
          </cell>
          <cell r="AH184">
            <v>0</v>
          </cell>
          <cell r="AI184">
            <v>0</v>
          </cell>
          <cell r="AJ184">
            <v>0</v>
          </cell>
        </row>
        <row r="185">
          <cell r="B185">
            <v>596813824</v>
          </cell>
          <cell r="C185" t="str">
            <v>Pineville Medical Clinic</v>
          </cell>
          <cell r="D185">
            <v>40909</v>
          </cell>
          <cell r="E185">
            <v>41639</v>
          </cell>
          <cell r="F185">
            <v>0</v>
          </cell>
          <cell r="G185">
            <v>0</v>
          </cell>
          <cell r="H185">
            <v>0</v>
          </cell>
          <cell r="I185">
            <v>0</v>
          </cell>
          <cell r="J185">
            <v>0</v>
          </cell>
          <cell r="K185">
            <v>42171</v>
          </cell>
          <cell r="L185">
            <v>42187</v>
          </cell>
          <cell r="M185">
            <v>79</v>
          </cell>
          <cell r="N185">
            <v>42187</v>
          </cell>
          <cell r="O185">
            <v>1667</v>
          </cell>
          <cell r="P185">
            <v>0</v>
          </cell>
          <cell r="Q185">
            <v>131976</v>
          </cell>
          <cell r="R185">
            <v>79.17</v>
          </cell>
          <cell r="S185">
            <v>100.02</v>
          </cell>
          <cell r="T185">
            <v>0</v>
          </cell>
          <cell r="U185">
            <v>79.17</v>
          </cell>
          <cell r="V185">
            <v>100.02</v>
          </cell>
          <cell r="W185" t="e">
            <v>#REF!</v>
          </cell>
          <cell r="X185" t="e">
            <v>#REF!</v>
          </cell>
          <cell r="Y185" t="e">
            <v>#REF!</v>
          </cell>
          <cell r="Z185">
            <v>-84954</v>
          </cell>
          <cell r="AA185">
            <v>1.2633573323228495</v>
          </cell>
          <cell r="AB185">
            <v>0</v>
          </cell>
          <cell r="AC185">
            <v>0</v>
          </cell>
          <cell r="AD185">
            <v>0</v>
          </cell>
          <cell r="AE185">
            <v>0</v>
          </cell>
          <cell r="AF185">
            <v>0</v>
          </cell>
          <cell r="AH185">
            <v>0</v>
          </cell>
          <cell r="AI185">
            <v>0</v>
          </cell>
          <cell r="AJ185">
            <v>0</v>
          </cell>
        </row>
        <row r="186">
          <cell r="B186">
            <v>598326700</v>
          </cell>
          <cell r="C186" t="str">
            <v>Poplar Bluff Pediatrics Associates, LLC</v>
          </cell>
          <cell r="D186">
            <v>40909</v>
          </cell>
          <cell r="E186">
            <v>41639</v>
          </cell>
          <cell r="F186" t="str">
            <v>2210 Barron Road</v>
          </cell>
          <cell r="G186">
            <v>0</v>
          </cell>
          <cell r="H186" t="str">
            <v>Poplar Bluff</v>
          </cell>
          <cell r="I186" t="str">
            <v>MO</v>
          </cell>
          <cell r="J186">
            <v>63901</v>
          </cell>
          <cell r="K186">
            <v>42221</v>
          </cell>
          <cell r="L186">
            <v>42233</v>
          </cell>
          <cell r="M186">
            <v>380</v>
          </cell>
          <cell r="N186">
            <v>42237</v>
          </cell>
          <cell r="O186">
            <v>19136</v>
          </cell>
          <cell r="P186">
            <v>0</v>
          </cell>
          <cell r="Q186">
            <v>1514997</v>
          </cell>
          <cell r="R186">
            <v>79.17</v>
          </cell>
          <cell r="S186">
            <v>97.57</v>
          </cell>
          <cell r="T186">
            <v>0</v>
          </cell>
          <cell r="U186">
            <v>79.17</v>
          </cell>
          <cell r="V186">
            <v>97.57</v>
          </cell>
          <cell r="W186" t="e">
            <v>#REF!</v>
          </cell>
          <cell r="X186" t="e">
            <v>#REF!</v>
          </cell>
          <cell r="Y186" t="e">
            <v>#REF!</v>
          </cell>
          <cell r="Z186">
            <v>1242365</v>
          </cell>
          <cell r="AA186">
            <v>1.2324112668940255</v>
          </cell>
          <cell r="AB186">
            <v>0</v>
          </cell>
          <cell r="AC186">
            <v>0</v>
          </cell>
          <cell r="AD186">
            <v>0</v>
          </cell>
          <cell r="AE186">
            <v>0</v>
          </cell>
          <cell r="AF186">
            <v>0</v>
          </cell>
          <cell r="AH186">
            <v>0</v>
          </cell>
          <cell r="AI186">
            <v>0</v>
          </cell>
          <cell r="AJ186">
            <v>0</v>
          </cell>
        </row>
        <row r="187">
          <cell r="B187">
            <v>594597205</v>
          </cell>
          <cell r="C187" t="str">
            <v>Prime Care of Ava</v>
          </cell>
          <cell r="D187">
            <v>40909</v>
          </cell>
          <cell r="E187">
            <v>41639</v>
          </cell>
          <cell r="F187">
            <v>0</v>
          </cell>
          <cell r="G187">
            <v>0</v>
          </cell>
          <cell r="H187">
            <v>0</v>
          </cell>
          <cell r="I187">
            <v>0</v>
          </cell>
          <cell r="J187">
            <v>0</v>
          </cell>
          <cell r="K187">
            <v>42172</v>
          </cell>
          <cell r="L187">
            <v>42186</v>
          </cell>
          <cell r="M187">
            <v>230</v>
          </cell>
          <cell r="N187">
            <v>42186</v>
          </cell>
          <cell r="O187">
            <v>4704</v>
          </cell>
          <cell r="P187">
            <v>0</v>
          </cell>
          <cell r="Q187">
            <v>372416</v>
          </cell>
          <cell r="R187">
            <v>79.17</v>
          </cell>
          <cell r="S187">
            <v>89.88</v>
          </cell>
          <cell r="T187">
            <v>0</v>
          </cell>
          <cell r="U187">
            <v>79.17</v>
          </cell>
          <cell r="V187">
            <v>89.88</v>
          </cell>
          <cell r="W187" t="e">
            <v>#REF!</v>
          </cell>
          <cell r="X187" t="e">
            <v>#REF!</v>
          </cell>
          <cell r="Y187" t="e">
            <v>#REF!</v>
          </cell>
          <cell r="Z187">
            <v>-1188</v>
          </cell>
          <cell r="AA187">
            <v>1.1352785145888593</v>
          </cell>
          <cell r="AB187">
            <v>0</v>
          </cell>
          <cell r="AC187">
            <v>0</v>
          </cell>
          <cell r="AD187">
            <v>0</v>
          </cell>
          <cell r="AE187">
            <v>0</v>
          </cell>
          <cell r="AF187">
            <v>0</v>
          </cell>
          <cell r="AH187">
            <v>0</v>
          </cell>
          <cell r="AI187">
            <v>0</v>
          </cell>
          <cell r="AJ187">
            <v>0</v>
          </cell>
        </row>
        <row r="188">
          <cell r="B188">
            <v>593695703</v>
          </cell>
          <cell r="C188" t="str">
            <v>Prompt Care</v>
          </cell>
          <cell r="D188">
            <v>40909</v>
          </cell>
          <cell r="E188">
            <v>41639</v>
          </cell>
          <cell r="F188">
            <v>0</v>
          </cell>
          <cell r="G188" t="str">
            <v>PO Box 250</v>
          </cell>
          <cell r="H188" t="str">
            <v>Jackson</v>
          </cell>
          <cell r="I188" t="str">
            <v>MO</v>
          </cell>
          <cell r="J188">
            <v>63755</v>
          </cell>
          <cell r="K188">
            <v>42222</v>
          </cell>
          <cell r="L188">
            <v>0</v>
          </cell>
          <cell r="M188">
            <v>-5700</v>
          </cell>
          <cell r="N188">
            <v>0</v>
          </cell>
          <cell r="O188">
            <v>2511</v>
          </cell>
          <cell r="P188">
            <v>0</v>
          </cell>
          <cell r="Q188">
            <v>187245</v>
          </cell>
          <cell r="R188">
            <v>74.569999999999993</v>
          </cell>
          <cell r="S188">
            <v>74.569999999999993</v>
          </cell>
          <cell r="T188">
            <v>0</v>
          </cell>
          <cell r="U188">
            <v>79.17</v>
          </cell>
          <cell r="V188">
            <v>74.569999999999993</v>
          </cell>
          <cell r="W188" t="e">
            <v>#REF!</v>
          </cell>
          <cell r="X188" t="e">
            <v>#REF!</v>
          </cell>
          <cell r="Y188" t="e">
            <v>#REF!</v>
          </cell>
          <cell r="Z188">
            <v>-238715</v>
          </cell>
          <cell r="AA188">
            <v>0.94189718327649352</v>
          </cell>
          <cell r="AB188">
            <v>0</v>
          </cell>
          <cell r="AC188">
            <v>0</v>
          </cell>
          <cell r="AD188">
            <v>0</v>
          </cell>
          <cell r="AE188">
            <v>0</v>
          </cell>
          <cell r="AF188">
            <v>0</v>
          </cell>
          <cell r="AH188">
            <v>0</v>
          </cell>
          <cell r="AI188">
            <v>0</v>
          </cell>
          <cell r="AJ188">
            <v>0</v>
          </cell>
        </row>
        <row r="189">
          <cell r="B189">
            <v>596499509</v>
          </cell>
          <cell r="C189" t="str">
            <v>Pulaski Medical Clinic</v>
          </cell>
          <cell r="D189">
            <v>40909</v>
          </cell>
          <cell r="E189">
            <v>41639</v>
          </cell>
          <cell r="F189">
            <v>0</v>
          </cell>
          <cell r="G189">
            <v>0</v>
          </cell>
          <cell r="H189">
            <v>0</v>
          </cell>
          <cell r="I189">
            <v>0</v>
          </cell>
          <cell r="J189">
            <v>0</v>
          </cell>
          <cell r="K189">
            <v>42216</v>
          </cell>
          <cell r="L189">
            <v>0</v>
          </cell>
          <cell r="M189">
            <v>0</v>
          </cell>
          <cell r="N189">
            <v>0</v>
          </cell>
          <cell r="O189">
            <v>259</v>
          </cell>
          <cell r="P189">
            <v>157</v>
          </cell>
          <cell r="Q189">
            <v>32673</v>
          </cell>
          <cell r="R189">
            <v>78.540000000000006</v>
          </cell>
          <cell r="S189">
            <v>129.21</v>
          </cell>
          <cell r="T189">
            <v>0</v>
          </cell>
          <cell r="U189">
            <v>79.17</v>
          </cell>
          <cell r="V189">
            <v>129.21</v>
          </cell>
          <cell r="W189" t="e">
            <v>#REF!</v>
          </cell>
          <cell r="X189" t="e">
            <v>#REF!</v>
          </cell>
          <cell r="Y189" t="e">
            <v>#REF!</v>
          </cell>
          <cell r="Z189">
            <v>-25171258</v>
          </cell>
          <cell r="AA189">
            <v>1.632057597574839</v>
          </cell>
          <cell r="AB189" t="str">
            <v>X</v>
          </cell>
          <cell r="AC189">
            <v>0</v>
          </cell>
          <cell r="AD189">
            <v>0</v>
          </cell>
          <cell r="AE189">
            <v>0</v>
          </cell>
          <cell r="AF189">
            <v>0</v>
          </cell>
          <cell r="AG189">
            <v>1</v>
          </cell>
          <cell r="AH189">
            <v>0</v>
          </cell>
          <cell r="AI189">
            <v>262</v>
          </cell>
          <cell r="AJ189">
            <v>262</v>
          </cell>
        </row>
        <row r="190">
          <cell r="B190">
            <v>597060805</v>
          </cell>
          <cell r="C190" t="str">
            <v>Quincy Medical Group Labelle Rural Health Affiliate</v>
          </cell>
          <cell r="D190">
            <v>40909</v>
          </cell>
          <cell r="E190">
            <v>41639</v>
          </cell>
          <cell r="F190" t="str">
            <v>1000 Central Street</v>
          </cell>
          <cell r="G190">
            <v>0</v>
          </cell>
          <cell r="H190" t="str">
            <v>Labelle</v>
          </cell>
          <cell r="I190" t="str">
            <v>MO</v>
          </cell>
          <cell r="J190">
            <v>63447</v>
          </cell>
          <cell r="K190">
            <v>42170</v>
          </cell>
          <cell r="L190">
            <v>42187</v>
          </cell>
          <cell r="M190">
            <v>0</v>
          </cell>
          <cell r="N190" t="str">
            <v>N/A</v>
          </cell>
          <cell r="O190">
            <v>494</v>
          </cell>
          <cell r="P190">
            <v>0</v>
          </cell>
          <cell r="Q190">
            <v>38799</v>
          </cell>
          <cell r="R190">
            <v>78.540000000000006</v>
          </cell>
          <cell r="S190">
            <v>143.62</v>
          </cell>
          <cell r="T190">
            <v>0</v>
          </cell>
          <cell r="U190">
            <v>79.17</v>
          </cell>
          <cell r="V190">
            <v>143.62</v>
          </cell>
          <cell r="W190" t="e">
            <v>#REF!</v>
          </cell>
          <cell r="X190" t="e">
            <v>#REF!</v>
          </cell>
          <cell r="Y190" t="e">
            <v>#REF!</v>
          </cell>
          <cell r="Z190">
            <v>308911</v>
          </cell>
          <cell r="AA190">
            <v>1.8140709864847797</v>
          </cell>
          <cell r="AB190" t="str">
            <v>X</v>
          </cell>
          <cell r="AC190">
            <v>1</v>
          </cell>
          <cell r="AD190">
            <v>0</v>
          </cell>
          <cell r="AE190">
            <v>311</v>
          </cell>
          <cell r="AF190">
            <v>311</v>
          </cell>
          <cell r="AG190">
            <v>0</v>
          </cell>
          <cell r="AH190">
            <v>0</v>
          </cell>
          <cell r="AI190">
            <v>0</v>
          </cell>
          <cell r="AJ190">
            <v>0</v>
          </cell>
        </row>
        <row r="191">
          <cell r="B191">
            <v>597528504</v>
          </cell>
          <cell r="C191" t="str">
            <v>Randolph County Health Department</v>
          </cell>
          <cell r="D191">
            <v>40909</v>
          </cell>
          <cell r="E191">
            <v>41639</v>
          </cell>
          <cell r="F191">
            <v>0</v>
          </cell>
          <cell r="G191">
            <v>0</v>
          </cell>
          <cell r="H191">
            <v>0</v>
          </cell>
          <cell r="I191">
            <v>0</v>
          </cell>
          <cell r="J191">
            <v>0</v>
          </cell>
          <cell r="K191">
            <v>42226</v>
          </cell>
          <cell r="L191">
            <v>42234</v>
          </cell>
          <cell r="M191">
            <v>39</v>
          </cell>
          <cell r="N191">
            <v>42237</v>
          </cell>
          <cell r="O191">
            <v>215</v>
          </cell>
          <cell r="P191">
            <v>1123</v>
          </cell>
          <cell r="Q191">
            <v>105929</v>
          </cell>
          <cell r="R191">
            <v>79.17</v>
          </cell>
          <cell r="S191">
            <v>158.63</v>
          </cell>
          <cell r="T191">
            <v>0</v>
          </cell>
          <cell r="U191">
            <v>79.17</v>
          </cell>
          <cell r="V191">
            <v>158.63</v>
          </cell>
          <cell r="W191" t="e">
            <v>#REF!</v>
          </cell>
          <cell r="X191" t="e">
            <v>#REF!</v>
          </cell>
          <cell r="Y191" t="e">
            <v>#REF!</v>
          </cell>
          <cell r="Z191">
            <v>0</v>
          </cell>
          <cell r="AA191">
            <v>2.0036630036630036</v>
          </cell>
          <cell r="AB191">
            <v>0</v>
          </cell>
          <cell r="AC191">
            <v>0</v>
          </cell>
          <cell r="AD191">
            <v>0</v>
          </cell>
          <cell r="AE191">
            <v>0</v>
          </cell>
          <cell r="AF191">
            <v>0</v>
          </cell>
          <cell r="AH191">
            <v>0</v>
          </cell>
          <cell r="AI191">
            <v>0</v>
          </cell>
          <cell r="AJ191">
            <v>0</v>
          </cell>
        </row>
        <row r="192">
          <cell r="B192">
            <v>594649006</v>
          </cell>
          <cell r="C192" t="str">
            <v>River City Health Clinic</v>
          </cell>
          <cell r="D192">
            <v>40909</v>
          </cell>
          <cell r="E192">
            <v>41639</v>
          </cell>
          <cell r="F192" t="str">
            <v>224 North Frederick Street</v>
          </cell>
          <cell r="G192">
            <v>0</v>
          </cell>
          <cell r="H192" t="str">
            <v>Cape Girardeau</v>
          </cell>
          <cell r="I192" t="str">
            <v>MO</v>
          </cell>
          <cell r="J192">
            <v>63701</v>
          </cell>
          <cell r="K192">
            <v>42226</v>
          </cell>
          <cell r="L192">
            <v>42235</v>
          </cell>
          <cell r="M192">
            <v>327</v>
          </cell>
          <cell r="N192">
            <v>42240</v>
          </cell>
          <cell r="O192">
            <v>2565</v>
          </cell>
          <cell r="P192">
            <v>0</v>
          </cell>
          <cell r="Q192">
            <v>202107</v>
          </cell>
          <cell r="R192" t="str">
            <v>$78.54 &amp; $79.17</v>
          </cell>
          <cell r="S192">
            <v>80.95</v>
          </cell>
          <cell r="T192">
            <v>0</v>
          </cell>
          <cell r="U192">
            <v>79.17</v>
          </cell>
          <cell r="V192">
            <v>80.95</v>
          </cell>
          <cell r="W192" t="e">
            <v>#REF!</v>
          </cell>
          <cell r="X192" t="e">
            <v>#REF!</v>
          </cell>
          <cell r="Y192" t="e">
            <v>#REF!</v>
          </cell>
          <cell r="Z192">
            <v>-11376</v>
          </cell>
          <cell r="AA192">
            <v>1.0224832638625743</v>
          </cell>
          <cell r="AB192" t="str">
            <v>X</v>
          </cell>
          <cell r="AC192">
            <v>1</v>
          </cell>
          <cell r="AD192">
            <v>327</v>
          </cell>
          <cell r="AE192">
            <v>1291</v>
          </cell>
          <cell r="AF192">
            <v>964</v>
          </cell>
          <cell r="AG192">
            <v>0</v>
          </cell>
          <cell r="AH192">
            <v>0</v>
          </cell>
          <cell r="AI192">
            <v>0</v>
          </cell>
          <cell r="AJ192">
            <v>0</v>
          </cell>
        </row>
        <row r="193">
          <cell r="B193">
            <v>590490306</v>
          </cell>
          <cell r="C193" t="str">
            <v>Rolla Urgent Care, LLC</v>
          </cell>
          <cell r="D193">
            <v>40909</v>
          </cell>
          <cell r="E193">
            <v>41639</v>
          </cell>
          <cell r="F193" t="str">
            <v>416 South Bishop Ave</v>
          </cell>
          <cell r="G193">
            <v>0</v>
          </cell>
          <cell r="H193" t="str">
            <v>Rolla</v>
          </cell>
          <cell r="I193" t="str">
            <v>MO</v>
          </cell>
          <cell r="J193">
            <v>65401</v>
          </cell>
          <cell r="K193">
            <v>42227</v>
          </cell>
          <cell r="L193">
            <v>0</v>
          </cell>
          <cell r="M193">
            <v>1734</v>
          </cell>
          <cell r="N193">
            <v>0</v>
          </cell>
          <cell r="O193">
            <v>745</v>
          </cell>
          <cell r="P193">
            <v>995</v>
          </cell>
          <cell r="Q193">
            <v>137756</v>
          </cell>
          <cell r="R193">
            <v>79.17</v>
          </cell>
          <cell r="S193">
            <v>82.49</v>
          </cell>
          <cell r="T193">
            <v>0</v>
          </cell>
          <cell r="U193">
            <v>79.17</v>
          </cell>
          <cell r="V193">
            <v>82.49</v>
          </cell>
          <cell r="W193" t="e">
            <v>#REF!</v>
          </cell>
          <cell r="X193" t="e">
            <v>#REF!</v>
          </cell>
          <cell r="Y193" t="e">
            <v>#REF!</v>
          </cell>
          <cell r="Z193">
            <v>-38888</v>
          </cell>
          <cell r="AA193">
            <v>1.041935076417835</v>
          </cell>
          <cell r="AB193">
            <v>0</v>
          </cell>
          <cell r="AC193">
            <v>0</v>
          </cell>
          <cell r="AD193">
            <v>0</v>
          </cell>
          <cell r="AE193">
            <v>0</v>
          </cell>
          <cell r="AF193">
            <v>0</v>
          </cell>
          <cell r="AH193">
            <v>0</v>
          </cell>
          <cell r="AI193">
            <v>0</v>
          </cell>
          <cell r="AJ193">
            <v>0</v>
          </cell>
        </row>
        <row r="194">
          <cell r="B194">
            <v>598337806</v>
          </cell>
          <cell r="C194" t="str">
            <v>Scheidler Rural Health Clinic</v>
          </cell>
          <cell r="D194">
            <v>40909</v>
          </cell>
          <cell r="E194">
            <v>41639</v>
          </cell>
          <cell r="F194" t="str">
            <v>301 South Byp</v>
          </cell>
          <cell r="G194">
            <v>0</v>
          </cell>
          <cell r="H194" t="str">
            <v>Kennett</v>
          </cell>
          <cell r="I194" t="str">
            <v>MO</v>
          </cell>
          <cell r="J194">
            <v>63857</v>
          </cell>
          <cell r="K194">
            <v>42227</v>
          </cell>
          <cell r="L194">
            <v>42233</v>
          </cell>
          <cell r="M194">
            <v>14</v>
          </cell>
          <cell r="N194">
            <v>42237</v>
          </cell>
          <cell r="O194">
            <v>1003</v>
          </cell>
          <cell r="P194">
            <v>0</v>
          </cell>
          <cell r="Q194">
            <v>79408</v>
          </cell>
          <cell r="R194">
            <v>79.17</v>
          </cell>
          <cell r="S194">
            <v>86.52</v>
          </cell>
          <cell r="T194">
            <v>0</v>
          </cell>
          <cell r="U194">
            <v>79.17</v>
          </cell>
          <cell r="V194">
            <v>86.52</v>
          </cell>
          <cell r="W194" t="e">
            <v>#REF!</v>
          </cell>
          <cell r="X194" t="e">
            <v>#REF!</v>
          </cell>
          <cell r="Y194" t="e">
            <v>#REF!</v>
          </cell>
          <cell r="Z194">
            <v>204865</v>
          </cell>
          <cell r="AA194">
            <v>1.0928381962864722</v>
          </cell>
          <cell r="AB194">
            <v>0</v>
          </cell>
          <cell r="AC194">
            <v>0</v>
          </cell>
          <cell r="AD194">
            <v>0</v>
          </cell>
          <cell r="AE194">
            <v>0</v>
          </cell>
          <cell r="AF194">
            <v>0</v>
          </cell>
          <cell r="AH194">
            <v>0</v>
          </cell>
          <cell r="AI194">
            <v>0</v>
          </cell>
          <cell r="AJ194">
            <v>0</v>
          </cell>
        </row>
        <row r="195">
          <cell r="B195">
            <v>596051904</v>
          </cell>
          <cell r="C195" t="str">
            <v>Scott City Medical Center</v>
          </cell>
          <cell r="D195">
            <v>40909</v>
          </cell>
          <cell r="E195">
            <v>41639</v>
          </cell>
          <cell r="F195" t="str">
            <v>2102 Main Street</v>
          </cell>
          <cell r="G195">
            <v>0</v>
          </cell>
          <cell r="H195" t="str">
            <v>Scott City</v>
          </cell>
          <cell r="I195" t="str">
            <v>MO</v>
          </cell>
          <cell r="J195">
            <v>63780</v>
          </cell>
          <cell r="K195">
            <v>42227</v>
          </cell>
          <cell r="L195">
            <v>42236</v>
          </cell>
          <cell r="M195">
            <v>0</v>
          </cell>
          <cell r="N195" t="str">
            <v>N/A</v>
          </cell>
          <cell r="O195">
            <v>915</v>
          </cell>
          <cell r="P195">
            <v>0</v>
          </cell>
          <cell r="Q195">
            <v>65926</v>
          </cell>
          <cell r="R195">
            <v>72.05</v>
          </cell>
          <cell r="S195">
            <v>76.62</v>
          </cell>
          <cell r="T195">
            <v>0</v>
          </cell>
          <cell r="U195">
            <v>79.17</v>
          </cell>
          <cell r="V195">
            <v>76.62</v>
          </cell>
          <cell r="W195" t="e">
            <v>#REF!</v>
          </cell>
          <cell r="X195" t="e">
            <v>#REF!</v>
          </cell>
          <cell r="Y195" t="e">
            <v>#REF!</v>
          </cell>
          <cell r="Z195">
            <v>-1498</v>
          </cell>
          <cell r="AA195">
            <v>0.96779082985979537</v>
          </cell>
          <cell r="AB195" t="str">
            <v>X</v>
          </cell>
          <cell r="AC195">
            <v>1</v>
          </cell>
          <cell r="AD195">
            <v>0</v>
          </cell>
          <cell r="AE195">
            <v>4145</v>
          </cell>
          <cell r="AF195">
            <v>4145</v>
          </cell>
          <cell r="AG195">
            <v>0</v>
          </cell>
          <cell r="AH195">
            <v>0</v>
          </cell>
          <cell r="AI195">
            <v>0</v>
          </cell>
          <cell r="AJ195">
            <v>0</v>
          </cell>
        </row>
        <row r="196">
          <cell r="B196">
            <v>599639408</v>
          </cell>
          <cell r="C196" t="str">
            <v>Sikeston Rural Health Center</v>
          </cell>
          <cell r="D196">
            <v>41275</v>
          </cell>
          <cell r="E196">
            <v>41639</v>
          </cell>
          <cell r="F196" t="str">
            <v>1226 Linn Street, Suite B</v>
          </cell>
          <cell r="G196" t="str">
            <v xml:space="preserve"> </v>
          </cell>
          <cell r="H196" t="str">
            <v>Sikeston</v>
          </cell>
          <cell r="I196" t="str">
            <v>MO</v>
          </cell>
          <cell r="J196">
            <v>63801</v>
          </cell>
          <cell r="K196">
            <v>0</v>
          </cell>
          <cell r="L196">
            <v>0</v>
          </cell>
          <cell r="M196">
            <v>0</v>
          </cell>
          <cell r="N196">
            <v>0</v>
          </cell>
          <cell r="O196">
            <v>0</v>
          </cell>
          <cell r="P196">
            <v>0</v>
          </cell>
          <cell r="Q196">
            <v>0</v>
          </cell>
          <cell r="R196">
            <v>0</v>
          </cell>
          <cell r="S196">
            <v>0</v>
          </cell>
          <cell r="T196">
            <v>0</v>
          </cell>
          <cell r="U196">
            <v>79.17</v>
          </cell>
          <cell r="V196">
            <v>0</v>
          </cell>
          <cell r="W196" t="e">
            <v>#REF!</v>
          </cell>
          <cell r="X196" t="e">
            <v>#REF!</v>
          </cell>
          <cell r="Y196" t="e">
            <v>#REF!</v>
          </cell>
          <cell r="Z196">
            <v>0</v>
          </cell>
          <cell r="AA196">
            <v>0</v>
          </cell>
          <cell r="AB196">
            <v>0</v>
          </cell>
          <cell r="AC196">
            <v>0</v>
          </cell>
          <cell r="AD196">
            <v>0</v>
          </cell>
          <cell r="AE196">
            <v>0</v>
          </cell>
          <cell r="AF196">
            <v>0</v>
          </cell>
          <cell r="AH196">
            <v>0</v>
          </cell>
          <cell r="AI196">
            <v>0</v>
          </cell>
          <cell r="AJ196">
            <v>0</v>
          </cell>
        </row>
        <row r="197">
          <cell r="B197">
            <v>598319606</v>
          </cell>
          <cell r="C197" t="str">
            <v>Sikeston Urgent Care</v>
          </cell>
          <cell r="D197">
            <v>41275</v>
          </cell>
          <cell r="E197">
            <v>41639</v>
          </cell>
          <cell r="F197" t="str">
            <v>918 South Kingshighway</v>
          </cell>
          <cell r="G197">
            <v>0</v>
          </cell>
          <cell r="H197" t="str">
            <v>Sikeston</v>
          </cell>
          <cell r="I197" t="str">
            <v>MO</v>
          </cell>
          <cell r="J197">
            <v>63801</v>
          </cell>
          <cell r="K197">
            <v>0</v>
          </cell>
          <cell r="L197">
            <v>0</v>
          </cell>
          <cell r="M197">
            <v>0</v>
          </cell>
          <cell r="N197">
            <v>0</v>
          </cell>
          <cell r="O197">
            <v>0</v>
          </cell>
          <cell r="P197">
            <v>0</v>
          </cell>
          <cell r="Q197">
            <v>0</v>
          </cell>
          <cell r="R197">
            <v>0</v>
          </cell>
          <cell r="S197">
            <v>0</v>
          </cell>
          <cell r="T197">
            <v>0</v>
          </cell>
          <cell r="U197">
            <v>79.17</v>
          </cell>
          <cell r="V197">
            <v>0</v>
          </cell>
          <cell r="W197" t="e">
            <v>#REF!</v>
          </cell>
          <cell r="X197" t="e">
            <v>#REF!</v>
          </cell>
          <cell r="Y197" t="e">
            <v>#REF!</v>
          </cell>
          <cell r="Z197">
            <v>0</v>
          </cell>
          <cell r="AA197">
            <v>0</v>
          </cell>
          <cell r="AB197">
            <v>0</v>
          </cell>
          <cell r="AC197">
            <v>0</v>
          </cell>
          <cell r="AD197">
            <v>0</v>
          </cell>
          <cell r="AE197">
            <v>0</v>
          </cell>
          <cell r="AF197">
            <v>0</v>
          </cell>
          <cell r="AH197">
            <v>0</v>
          </cell>
          <cell r="AI197">
            <v>0</v>
          </cell>
          <cell r="AJ197">
            <v>0</v>
          </cell>
        </row>
        <row r="198">
          <cell r="B198">
            <v>590001900</v>
          </cell>
          <cell r="C198" t="str">
            <v>Simmons Family Practice</v>
          </cell>
          <cell r="D198">
            <v>41212</v>
          </cell>
          <cell r="E198">
            <v>41639</v>
          </cell>
          <cell r="F198" t="str">
            <v>1000 Webster Street  Ste101</v>
          </cell>
          <cell r="G198">
            <v>0</v>
          </cell>
          <cell r="H198" t="str">
            <v>Mexico</v>
          </cell>
          <cell r="I198" t="str">
            <v>MO</v>
          </cell>
          <cell r="J198">
            <v>65265</v>
          </cell>
          <cell r="K198">
            <v>42227</v>
          </cell>
          <cell r="L198">
            <v>0</v>
          </cell>
          <cell r="M198">
            <v>0</v>
          </cell>
          <cell r="N198">
            <v>0</v>
          </cell>
          <cell r="O198">
            <v>159</v>
          </cell>
          <cell r="P198">
            <v>126</v>
          </cell>
          <cell r="Q198">
            <v>22563</v>
          </cell>
          <cell r="R198">
            <v>79.17</v>
          </cell>
          <cell r="S198">
            <v>113.87</v>
          </cell>
          <cell r="T198">
            <v>0</v>
          </cell>
          <cell r="U198">
            <v>79.17</v>
          </cell>
          <cell r="V198">
            <v>113.87</v>
          </cell>
          <cell r="W198" t="e">
            <v>#REF!</v>
          </cell>
          <cell r="X198" t="e">
            <v>#REF!</v>
          </cell>
          <cell r="Y198" t="e">
            <v>#REF!</v>
          </cell>
          <cell r="Z198">
            <v>0</v>
          </cell>
          <cell r="AA198">
            <v>1.4382973348490591</v>
          </cell>
          <cell r="AB198">
            <v>0</v>
          </cell>
          <cell r="AC198">
            <v>0</v>
          </cell>
          <cell r="AD198">
            <v>0</v>
          </cell>
          <cell r="AE198">
            <v>0</v>
          </cell>
          <cell r="AF198">
            <v>0</v>
          </cell>
          <cell r="AH198">
            <v>0</v>
          </cell>
          <cell r="AI198">
            <v>0</v>
          </cell>
          <cell r="AJ198">
            <v>0</v>
          </cell>
        </row>
        <row r="199">
          <cell r="B199">
            <v>596813808</v>
          </cell>
          <cell r="C199" t="str">
            <v>Southwest City Community Clinic</v>
          </cell>
          <cell r="D199">
            <v>40909</v>
          </cell>
          <cell r="E199">
            <v>41639</v>
          </cell>
          <cell r="F199">
            <v>0</v>
          </cell>
          <cell r="G199">
            <v>0</v>
          </cell>
          <cell r="H199">
            <v>0</v>
          </cell>
          <cell r="I199">
            <v>0</v>
          </cell>
          <cell r="J199">
            <v>0</v>
          </cell>
          <cell r="K199">
            <v>42171</v>
          </cell>
          <cell r="L199">
            <v>42187</v>
          </cell>
          <cell r="M199">
            <v>25</v>
          </cell>
          <cell r="N199">
            <v>42187</v>
          </cell>
          <cell r="O199">
            <v>1260</v>
          </cell>
          <cell r="P199">
            <v>0</v>
          </cell>
          <cell r="Q199">
            <v>99754</v>
          </cell>
          <cell r="R199">
            <v>79.17</v>
          </cell>
          <cell r="S199">
            <v>100.02</v>
          </cell>
          <cell r="T199">
            <v>0</v>
          </cell>
          <cell r="U199">
            <v>79.17</v>
          </cell>
          <cell r="V199">
            <v>100.02</v>
          </cell>
          <cell r="W199" t="e">
            <v>#REF!</v>
          </cell>
          <cell r="X199" t="e">
            <v>#REF!</v>
          </cell>
          <cell r="Y199" t="e">
            <v>#REF!</v>
          </cell>
          <cell r="Z199">
            <v>-84954</v>
          </cell>
          <cell r="AA199">
            <v>1.2633573323228495</v>
          </cell>
          <cell r="AB199">
            <v>0</v>
          </cell>
          <cell r="AC199">
            <v>0</v>
          </cell>
          <cell r="AD199">
            <v>0</v>
          </cell>
          <cell r="AE199">
            <v>0</v>
          </cell>
          <cell r="AF199">
            <v>0</v>
          </cell>
          <cell r="AH199">
            <v>0</v>
          </cell>
          <cell r="AI199">
            <v>0</v>
          </cell>
          <cell r="AJ199">
            <v>0</v>
          </cell>
        </row>
        <row r="200">
          <cell r="B200">
            <v>593695505</v>
          </cell>
          <cell r="C200" t="str">
            <v>Steele Family Rural Health Clinic</v>
          </cell>
          <cell r="D200">
            <v>40909</v>
          </cell>
          <cell r="E200">
            <v>41639</v>
          </cell>
          <cell r="F200" t="str">
            <v>216 West Main Street</v>
          </cell>
          <cell r="G200">
            <v>0</v>
          </cell>
          <cell r="H200" t="str">
            <v>Steele</v>
          </cell>
          <cell r="I200" t="str">
            <v>MO</v>
          </cell>
          <cell r="J200">
            <v>63877</v>
          </cell>
          <cell r="K200">
            <v>812</v>
          </cell>
          <cell r="L200">
            <v>0</v>
          </cell>
          <cell r="M200">
            <v>1079</v>
          </cell>
          <cell r="N200">
            <v>0</v>
          </cell>
          <cell r="O200">
            <v>1713</v>
          </cell>
          <cell r="P200">
            <v>0</v>
          </cell>
          <cell r="Q200">
            <v>134539</v>
          </cell>
          <cell r="R200">
            <v>79.17</v>
          </cell>
          <cell r="S200">
            <v>107.62</v>
          </cell>
          <cell r="T200">
            <v>0</v>
          </cell>
          <cell r="U200">
            <v>79.17</v>
          </cell>
          <cell r="V200">
            <v>107.62</v>
          </cell>
          <cell r="W200" t="e">
            <v>#REF!</v>
          </cell>
          <cell r="X200" t="e">
            <v>#REF!</v>
          </cell>
          <cell r="Y200" t="e">
            <v>#REF!</v>
          </cell>
          <cell r="Z200">
            <v>67239</v>
          </cell>
          <cell r="AA200">
            <v>1.3593532903877732</v>
          </cell>
          <cell r="AB200">
            <v>0</v>
          </cell>
          <cell r="AC200">
            <v>0</v>
          </cell>
          <cell r="AD200">
            <v>0</v>
          </cell>
          <cell r="AE200">
            <v>0</v>
          </cell>
          <cell r="AF200">
            <v>0</v>
          </cell>
          <cell r="AH200">
            <v>0</v>
          </cell>
          <cell r="AI200">
            <v>0</v>
          </cell>
          <cell r="AJ200">
            <v>0</v>
          </cell>
        </row>
        <row r="201">
          <cell r="B201">
            <v>596126300</v>
          </cell>
          <cell r="C201" t="str">
            <v>Tinsley Medical Clinic</v>
          </cell>
          <cell r="D201">
            <v>40909</v>
          </cell>
          <cell r="E201">
            <v>41639</v>
          </cell>
          <cell r="F201">
            <v>0</v>
          </cell>
          <cell r="G201">
            <v>0</v>
          </cell>
          <cell r="H201">
            <v>0</v>
          </cell>
          <cell r="I201">
            <v>0</v>
          </cell>
          <cell r="J201">
            <v>0</v>
          </cell>
          <cell r="K201">
            <v>42236</v>
          </cell>
          <cell r="L201">
            <v>0</v>
          </cell>
          <cell r="M201">
            <v>2237</v>
          </cell>
          <cell r="N201">
            <v>0</v>
          </cell>
          <cell r="O201">
            <v>960</v>
          </cell>
          <cell r="P201">
            <v>0</v>
          </cell>
          <cell r="Q201">
            <v>76003</v>
          </cell>
          <cell r="R201">
            <v>79.17</v>
          </cell>
          <cell r="S201">
            <v>96.97</v>
          </cell>
          <cell r="T201">
            <v>0</v>
          </cell>
          <cell r="U201">
            <v>79.17</v>
          </cell>
          <cell r="V201">
            <v>96.97</v>
          </cell>
          <cell r="W201" t="e">
            <v>#REF!</v>
          </cell>
          <cell r="X201" t="e">
            <v>#REF!</v>
          </cell>
          <cell r="Y201" t="e">
            <v>#REF!</v>
          </cell>
          <cell r="Z201">
            <v>-42535</v>
          </cell>
          <cell r="AA201">
            <v>1.224832638625742</v>
          </cell>
          <cell r="AB201">
            <v>0</v>
          </cell>
          <cell r="AC201">
            <v>0</v>
          </cell>
          <cell r="AD201">
            <v>0</v>
          </cell>
          <cell r="AE201">
            <v>0</v>
          </cell>
          <cell r="AF201">
            <v>0</v>
          </cell>
          <cell r="AH201">
            <v>0</v>
          </cell>
          <cell r="AI201">
            <v>0</v>
          </cell>
          <cell r="AJ201">
            <v>0</v>
          </cell>
        </row>
        <row r="202">
          <cell r="B202">
            <v>598649408</v>
          </cell>
          <cell r="C202" t="str">
            <v>Valley Medical Clinic</v>
          </cell>
          <cell r="D202">
            <v>40909</v>
          </cell>
          <cell r="E202">
            <v>41639</v>
          </cell>
          <cell r="F202">
            <v>0</v>
          </cell>
          <cell r="G202">
            <v>0</v>
          </cell>
          <cell r="H202">
            <v>0</v>
          </cell>
          <cell r="I202">
            <v>0</v>
          </cell>
          <cell r="J202">
            <v>0</v>
          </cell>
          <cell r="K202">
            <v>42235</v>
          </cell>
          <cell r="L202">
            <v>0</v>
          </cell>
          <cell r="M202">
            <v>2215</v>
          </cell>
          <cell r="N202">
            <v>0</v>
          </cell>
          <cell r="O202">
            <v>902</v>
          </cell>
          <cell r="P202">
            <v>0</v>
          </cell>
          <cell r="Q202">
            <v>71289</v>
          </cell>
          <cell r="R202" t="str">
            <v>$78.97 &amp; $79.17</v>
          </cell>
          <cell r="S202">
            <v>84.55</v>
          </cell>
          <cell r="T202">
            <v>0</v>
          </cell>
          <cell r="U202">
            <v>79.17</v>
          </cell>
          <cell r="V202">
            <v>84.55</v>
          </cell>
          <cell r="W202" t="e">
            <v>#REF!</v>
          </cell>
          <cell r="X202" t="e">
            <v>#REF!</v>
          </cell>
          <cell r="Y202" t="e">
            <v>#REF!</v>
          </cell>
          <cell r="Z202">
            <v>0</v>
          </cell>
          <cell r="AA202">
            <v>1.0679550334722747</v>
          </cell>
          <cell r="AB202" t="str">
            <v>X</v>
          </cell>
          <cell r="AC202">
            <v>0</v>
          </cell>
          <cell r="AD202">
            <v>0</v>
          </cell>
          <cell r="AE202">
            <v>0</v>
          </cell>
          <cell r="AF202">
            <v>0</v>
          </cell>
          <cell r="AG202">
            <v>1</v>
          </cell>
          <cell r="AH202">
            <v>2215</v>
          </cell>
          <cell r="AI202">
            <v>2337</v>
          </cell>
          <cell r="AJ202">
            <v>122</v>
          </cell>
        </row>
        <row r="203">
          <cell r="B203">
            <v>596851105</v>
          </cell>
          <cell r="C203" t="str">
            <v>Warrensburg Rural Health Clinic</v>
          </cell>
          <cell r="D203">
            <v>40909</v>
          </cell>
          <cell r="E203">
            <v>41639</v>
          </cell>
          <cell r="F203" t="str">
            <v>513 Burkarth Road</v>
          </cell>
          <cell r="G203">
            <v>0</v>
          </cell>
          <cell r="H203" t="str">
            <v>Warrensburg</v>
          </cell>
          <cell r="I203" t="str">
            <v>MO</v>
          </cell>
          <cell r="J203">
            <v>64093</v>
          </cell>
          <cell r="K203">
            <v>42173</v>
          </cell>
          <cell r="L203">
            <v>42193</v>
          </cell>
          <cell r="M203">
            <v>14</v>
          </cell>
          <cell r="N203">
            <v>42209</v>
          </cell>
          <cell r="O203">
            <v>961</v>
          </cell>
          <cell r="P203">
            <v>2490</v>
          </cell>
          <cell r="Q203">
            <v>352386</v>
          </cell>
          <cell r="R203">
            <v>79.17</v>
          </cell>
          <cell r="S203">
            <v>94.47</v>
          </cell>
          <cell r="T203">
            <v>0</v>
          </cell>
          <cell r="U203">
            <v>79.17</v>
          </cell>
          <cell r="V203">
            <v>94.47</v>
          </cell>
          <cell r="W203" t="e">
            <v>#REF!</v>
          </cell>
          <cell r="X203" t="e">
            <v>#REF!</v>
          </cell>
          <cell r="Y203" t="e">
            <v>#REF!</v>
          </cell>
          <cell r="Z203">
            <v>-33867</v>
          </cell>
          <cell r="AA203">
            <v>1.1932550208412276</v>
          </cell>
          <cell r="AB203">
            <v>0</v>
          </cell>
          <cell r="AC203">
            <v>0</v>
          </cell>
          <cell r="AD203">
            <v>0</v>
          </cell>
          <cell r="AE203">
            <v>0</v>
          </cell>
          <cell r="AF203">
            <v>0</v>
          </cell>
          <cell r="AH203">
            <v>0</v>
          </cell>
          <cell r="AI203">
            <v>0</v>
          </cell>
          <cell r="AJ203">
            <v>0</v>
          </cell>
        </row>
        <row r="204">
          <cell r="B204">
            <v>595929902</v>
          </cell>
          <cell r="C204" t="str">
            <v>Wayne Medical Center</v>
          </cell>
          <cell r="D204">
            <v>40909</v>
          </cell>
          <cell r="E204">
            <v>41639</v>
          </cell>
          <cell r="F204">
            <v>0</v>
          </cell>
          <cell r="G204">
            <v>0</v>
          </cell>
          <cell r="H204">
            <v>0</v>
          </cell>
          <cell r="I204">
            <v>0</v>
          </cell>
          <cell r="J204">
            <v>0</v>
          </cell>
          <cell r="K204">
            <v>42229</v>
          </cell>
          <cell r="L204">
            <v>0</v>
          </cell>
          <cell r="M204">
            <v>95</v>
          </cell>
          <cell r="N204">
            <v>0</v>
          </cell>
          <cell r="O204">
            <v>5313</v>
          </cell>
          <cell r="P204">
            <v>0</v>
          </cell>
          <cell r="Q204">
            <v>420630</v>
          </cell>
          <cell r="R204">
            <v>79.17</v>
          </cell>
          <cell r="S204">
            <v>83.02</v>
          </cell>
          <cell r="T204">
            <v>0</v>
          </cell>
          <cell r="U204">
            <v>79.17</v>
          </cell>
          <cell r="V204">
            <v>83.02</v>
          </cell>
          <cell r="W204" t="e">
            <v>#REF!</v>
          </cell>
          <cell r="X204" t="e">
            <v>#REF!</v>
          </cell>
          <cell r="Y204" t="e">
            <v>#REF!</v>
          </cell>
          <cell r="Z204">
            <v>199059</v>
          </cell>
          <cell r="AA204">
            <v>1.048629531388152</v>
          </cell>
          <cell r="AB204">
            <v>0</v>
          </cell>
          <cell r="AC204">
            <v>0</v>
          </cell>
          <cell r="AD204">
            <v>0</v>
          </cell>
          <cell r="AE204">
            <v>0</v>
          </cell>
          <cell r="AF204">
            <v>0</v>
          </cell>
          <cell r="AH204">
            <v>0</v>
          </cell>
          <cell r="AI204">
            <v>0</v>
          </cell>
          <cell r="AJ204">
            <v>0</v>
          </cell>
        </row>
        <row r="205">
          <cell r="B205">
            <v>599305901</v>
          </cell>
          <cell r="C205" t="str">
            <v>Wilbers Family Care Clinic</v>
          </cell>
          <cell r="D205">
            <v>40909</v>
          </cell>
          <cell r="E205">
            <v>41639</v>
          </cell>
          <cell r="F205">
            <v>0</v>
          </cell>
          <cell r="G205">
            <v>0</v>
          </cell>
          <cell r="H205">
            <v>0</v>
          </cell>
          <cell r="I205">
            <v>0</v>
          </cell>
          <cell r="J205">
            <v>0</v>
          </cell>
          <cell r="K205">
            <v>42234</v>
          </cell>
          <cell r="L205">
            <v>0</v>
          </cell>
          <cell r="M205">
            <v>111</v>
          </cell>
          <cell r="N205">
            <v>0</v>
          </cell>
          <cell r="O205">
            <v>176</v>
          </cell>
          <cell r="P205">
            <v>582</v>
          </cell>
          <cell r="Q205">
            <v>60011</v>
          </cell>
          <cell r="R205">
            <v>79.17</v>
          </cell>
          <cell r="S205">
            <v>94.52</v>
          </cell>
          <cell r="T205">
            <v>0</v>
          </cell>
          <cell r="U205">
            <v>79.17</v>
          </cell>
          <cell r="V205">
            <v>94.52</v>
          </cell>
          <cell r="W205" t="e">
            <v>#REF!</v>
          </cell>
          <cell r="X205" t="e">
            <v>#REF!</v>
          </cell>
          <cell r="Y205" t="e">
            <v>#REF!</v>
          </cell>
          <cell r="Z205">
            <v>-29659</v>
          </cell>
          <cell r="AA205">
            <v>1.1938865731969179</v>
          </cell>
          <cell r="AB205">
            <v>0</v>
          </cell>
          <cell r="AC205">
            <v>0</v>
          </cell>
          <cell r="AD205">
            <v>0</v>
          </cell>
          <cell r="AE205">
            <v>0</v>
          </cell>
          <cell r="AF205">
            <v>0</v>
          </cell>
          <cell r="AH205">
            <v>0</v>
          </cell>
          <cell r="AI205">
            <v>0</v>
          </cell>
          <cell r="AJ205">
            <v>0</v>
          </cell>
        </row>
        <row r="206">
          <cell r="B206">
            <v>590000994</v>
          </cell>
          <cell r="C206" t="str">
            <v>Womens Health Specialist PC</v>
          </cell>
          <cell r="D206">
            <v>41275</v>
          </cell>
          <cell r="E206">
            <v>41639</v>
          </cell>
          <cell r="F206" t="str">
            <v>2340 Katy Lane</v>
          </cell>
          <cell r="G206">
            <v>0</v>
          </cell>
          <cell r="H206" t="str">
            <v>Poplar Bluff</v>
          </cell>
          <cell r="I206" t="str">
            <v>MO</v>
          </cell>
          <cell r="J206">
            <v>63901</v>
          </cell>
          <cell r="K206">
            <v>42229</v>
          </cell>
          <cell r="L206">
            <v>42240</v>
          </cell>
          <cell r="M206">
            <v>2490</v>
          </cell>
          <cell r="N206">
            <v>42258</v>
          </cell>
          <cell r="O206">
            <v>3953</v>
          </cell>
          <cell r="P206">
            <v>0</v>
          </cell>
          <cell r="Q206">
            <v>312958</v>
          </cell>
          <cell r="R206">
            <v>79.17</v>
          </cell>
          <cell r="S206">
            <v>122.46</v>
          </cell>
          <cell r="T206">
            <v>0</v>
          </cell>
          <cell r="U206">
            <v>79.17</v>
          </cell>
          <cell r="V206">
            <v>122.46</v>
          </cell>
          <cell r="W206" t="e">
            <v>#REF!</v>
          </cell>
          <cell r="X206" t="e">
            <v>#REF!</v>
          </cell>
          <cell r="Y206" t="e">
            <v>#REF!</v>
          </cell>
          <cell r="Z206">
            <v>-152775</v>
          </cell>
          <cell r="AA206">
            <v>1.5467980295566501</v>
          </cell>
          <cell r="AB206">
            <v>0</v>
          </cell>
          <cell r="AC206">
            <v>0</v>
          </cell>
          <cell r="AD206">
            <v>0</v>
          </cell>
          <cell r="AE206">
            <v>0</v>
          </cell>
          <cell r="AF206">
            <v>0</v>
          </cell>
          <cell r="AH206">
            <v>0</v>
          </cell>
          <cell r="AI206">
            <v>0</v>
          </cell>
          <cell r="AJ206">
            <v>0</v>
          </cell>
        </row>
        <row r="207">
          <cell r="B207">
            <v>598710705</v>
          </cell>
          <cell r="C207" t="str">
            <v>Woods Medical Clinic</v>
          </cell>
          <cell r="D207">
            <v>40909</v>
          </cell>
          <cell r="E207">
            <v>41639</v>
          </cell>
          <cell r="F207">
            <v>0</v>
          </cell>
          <cell r="G207">
            <v>0</v>
          </cell>
          <cell r="H207">
            <v>0</v>
          </cell>
          <cell r="I207">
            <v>0</v>
          </cell>
          <cell r="J207">
            <v>0</v>
          </cell>
          <cell r="K207">
            <v>42229</v>
          </cell>
          <cell r="L207">
            <v>0</v>
          </cell>
          <cell r="M207">
            <v>2281</v>
          </cell>
          <cell r="N207">
            <v>0</v>
          </cell>
          <cell r="O207">
            <v>979</v>
          </cell>
          <cell r="P207">
            <v>0</v>
          </cell>
          <cell r="Q207">
            <v>77507</v>
          </cell>
          <cell r="R207">
            <v>79.17</v>
          </cell>
          <cell r="S207">
            <v>111</v>
          </cell>
          <cell r="T207">
            <v>0</v>
          </cell>
          <cell r="U207">
            <v>79.17</v>
          </cell>
          <cell r="V207">
            <v>111</v>
          </cell>
          <cell r="W207" t="e">
            <v>#REF!</v>
          </cell>
          <cell r="X207" t="e">
            <v>#REF!</v>
          </cell>
          <cell r="Y207" t="e">
            <v>#REF!</v>
          </cell>
          <cell r="Z207">
            <v>0</v>
          </cell>
          <cell r="AA207">
            <v>1.4020462296324365</v>
          </cell>
          <cell r="AB207">
            <v>0</v>
          </cell>
          <cell r="AC207">
            <v>0</v>
          </cell>
          <cell r="AD207">
            <v>0</v>
          </cell>
          <cell r="AE207">
            <v>0</v>
          </cell>
          <cell r="AF207">
            <v>0</v>
          </cell>
          <cell r="AH207">
            <v>0</v>
          </cell>
          <cell r="AI207">
            <v>0</v>
          </cell>
          <cell r="AJ207">
            <v>0</v>
          </cell>
        </row>
        <row r="208">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79.17</v>
          </cell>
          <cell r="V208">
            <v>0</v>
          </cell>
          <cell r="W208">
            <v>0</v>
          </cell>
          <cell r="X208">
            <v>0</v>
          </cell>
          <cell r="Y208">
            <v>0</v>
          </cell>
          <cell r="Z208">
            <v>0</v>
          </cell>
          <cell r="AA208">
            <v>0</v>
          </cell>
          <cell r="AB208">
            <v>0</v>
          </cell>
          <cell r="AC208">
            <v>0</v>
          </cell>
          <cell r="AD208">
            <v>0</v>
          </cell>
          <cell r="AE208">
            <v>0</v>
          </cell>
          <cell r="AF208">
            <v>0</v>
          </cell>
          <cell r="AH208">
            <v>0</v>
          </cell>
          <cell r="AI208">
            <v>0</v>
          </cell>
          <cell r="AJ208">
            <v>0</v>
          </cell>
        </row>
        <row r="209">
          <cell r="B209">
            <v>0</v>
          </cell>
          <cell r="C209" t="str">
            <v>Total Missouri clinics</v>
          </cell>
          <cell r="D209">
            <v>0</v>
          </cell>
          <cell r="E209">
            <v>0</v>
          </cell>
          <cell r="F209">
            <v>0</v>
          </cell>
          <cell r="G209">
            <v>0</v>
          </cell>
          <cell r="H209">
            <v>0</v>
          </cell>
          <cell r="I209">
            <v>0</v>
          </cell>
          <cell r="J209">
            <v>0</v>
          </cell>
          <cell r="K209">
            <v>168</v>
          </cell>
          <cell r="L209">
            <v>91</v>
          </cell>
          <cell r="M209">
            <v>330116</v>
          </cell>
          <cell r="N209">
            <v>88</v>
          </cell>
          <cell r="O209">
            <v>357296</v>
          </cell>
          <cell r="P209">
            <v>135781</v>
          </cell>
          <cell r="Q209">
            <v>38743618</v>
          </cell>
          <cell r="R209">
            <v>0</v>
          </cell>
          <cell r="S209">
            <v>0</v>
          </cell>
          <cell r="T209">
            <v>0</v>
          </cell>
          <cell r="U209">
            <v>79.17</v>
          </cell>
          <cell r="V209">
            <v>0</v>
          </cell>
          <cell r="W209">
            <v>0</v>
          </cell>
          <cell r="X209">
            <v>0</v>
          </cell>
          <cell r="Y209">
            <v>0</v>
          </cell>
          <cell r="Z209">
            <v>0</v>
          </cell>
          <cell r="AA209">
            <v>0</v>
          </cell>
          <cell r="AB209">
            <v>0</v>
          </cell>
          <cell r="AC209">
            <v>0</v>
          </cell>
          <cell r="AD209">
            <v>0</v>
          </cell>
          <cell r="AE209">
            <v>0</v>
          </cell>
          <cell r="AF209">
            <v>0</v>
          </cell>
          <cell r="AH209">
            <v>0</v>
          </cell>
          <cell r="AI209">
            <v>0</v>
          </cell>
          <cell r="AJ209">
            <v>0</v>
          </cell>
        </row>
        <row r="210">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79.17</v>
          </cell>
          <cell r="V210">
            <v>0</v>
          </cell>
          <cell r="W210">
            <v>0</v>
          </cell>
          <cell r="X210">
            <v>0</v>
          </cell>
          <cell r="Y210">
            <v>0</v>
          </cell>
          <cell r="Z210">
            <v>0</v>
          </cell>
          <cell r="AA210">
            <v>0</v>
          </cell>
          <cell r="AB210">
            <v>0</v>
          </cell>
          <cell r="AC210">
            <v>0</v>
          </cell>
          <cell r="AD210">
            <v>0</v>
          </cell>
          <cell r="AE210">
            <v>0</v>
          </cell>
          <cell r="AF210">
            <v>0</v>
          </cell>
          <cell r="AH210">
            <v>0</v>
          </cell>
          <cell r="AI210">
            <v>0</v>
          </cell>
          <cell r="AJ210">
            <v>0</v>
          </cell>
        </row>
        <row r="211">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79.17</v>
          </cell>
          <cell r="V211">
            <v>0</v>
          </cell>
          <cell r="W211">
            <v>0</v>
          </cell>
          <cell r="X211">
            <v>0</v>
          </cell>
          <cell r="Y211">
            <v>0</v>
          </cell>
          <cell r="Z211">
            <v>0</v>
          </cell>
          <cell r="AA211">
            <v>0</v>
          </cell>
          <cell r="AB211">
            <v>0</v>
          </cell>
          <cell r="AC211">
            <v>0</v>
          </cell>
          <cell r="AD211">
            <v>0</v>
          </cell>
          <cell r="AE211">
            <v>0</v>
          </cell>
          <cell r="AF211">
            <v>0</v>
          </cell>
          <cell r="AH211">
            <v>0</v>
          </cell>
          <cell r="AI211">
            <v>0</v>
          </cell>
          <cell r="AJ211">
            <v>0</v>
          </cell>
        </row>
        <row r="212">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79.17</v>
          </cell>
          <cell r="V212">
            <v>0</v>
          </cell>
          <cell r="W212">
            <v>0</v>
          </cell>
          <cell r="X212">
            <v>0</v>
          </cell>
          <cell r="Y212">
            <v>0</v>
          </cell>
          <cell r="Z212">
            <v>0</v>
          </cell>
          <cell r="AA212">
            <v>0</v>
          </cell>
          <cell r="AB212">
            <v>0</v>
          </cell>
          <cell r="AC212">
            <v>0</v>
          </cell>
          <cell r="AD212">
            <v>0</v>
          </cell>
          <cell r="AE212">
            <v>0</v>
          </cell>
          <cell r="AF212">
            <v>0</v>
          </cell>
          <cell r="AH212">
            <v>0</v>
          </cell>
          <cell r="AI212">
            <v>0</v>
          </cell>
          <cell r="AJ212">
            <v>0</v>
          </cell>
        </row>
        <row r="213">
          <cell r="B213">
            <v>590002668</v>
          </cell>
          <cell r="C213" t="str">
            <v>Fort Scott Family Medicine PA</v>
          </cell>
          <cell r="D213">
            <v>41275</v>
          </cell>
          <cell r="E213">
            <v>41455</v>
          </cell>
          <cell r="F213" t="str">
            <v>202 State Street Suite A</v>
          </cell>
          <cell r="G213">
            <v>0</v>
          </cell>
          <cell r="H213" t="str">
            <v>Fort Scott</v>
          </cell>
          <cell r="I213" t="str">
            <v>KS</v>
          </cell>
          <cell r="J213">
            <v>66701</v>
          </cell>
          <cell r="K213">
            <v>0</v>
          </cell>
          <cell r="L213">
            <v>0</v>
          </cell>
          <cell r="M213">
            <v>0</v>
          </cell>
          <cell r="N213">
            <v>0</v>
          </cell>
          <cell r="O213">
            <v>0</v>
          </cell>
          <cell r="P213">
            <v>0</v>
          </cell>
          <cell r="Q213">
            <v>0</v>
          </cell>
          <cell r="R213">
            <v>75.63</v>
          </cell>
          <cell r="S213">
            <v>82.35</v>
          </cell>
          <cell r="T213">
            <v>0</v>
          </cell>
          <cell r="U213">
            <v>79.17</v>
          </cell>
          <cell r="V213">
            <v>82.35</v>
          </cell>
          <cell r="W213" t="e">
            <v>#REF!</v>
          </cell>
          <cell r="X213" t="e">
            <v>#REF!</v>
          </cell>
          <cell r="Y213" t="e">
            <v>#REF!</v>
          </cell>
          <cell r="Z213">
            <v>-3919</v>
          </cell>
          <cell r="AA213">
            <v>1.0401667298219022</v>
          </cell>
          <cell r="AB213">
            <v>0</v>
          </cell>
          <cell r="AC213">
            <v>0</v>
          </cell>
          <cell r="AD213">
            <v>0</v>
          </cell>
          <cell r="AE213">
            <v>0</v>
          </cell>
          <cell r="AF213">
            <v>0</v>
          </cell>
          <cell r="AG213">
            <v>0</v>
          </cell>
          <cell r="AH213">
            <v>0</v>
          </cell>
          <cell r="AI213">
            <v>0</v>
          </cell>
          <cell r="AJ213">
            <v>0</v>
          </cell>
        </row>
        <row r="214">
          <cell r="B214">
            <v>596367607</v>
          </cell>
          <cell r="C214" t="str">
            <v>Mercy Clinic Joplin, LLC- Columbus</v>
          </cell>
          <cell r="D214">
            <v>41091</v>
          </cell>
          <cell r="E214">
            <v>41455</v>
          </cell>
          <cell r="F214" t="str">
            <v>101 W. Sycamore Street</v>
          </cell>
          <cell r="G214">
            <v>0</v>
          </cell>
          <cell r="H214" t="str">
            <v>Columbus</v>
          </cell>
          <cell r="I214" t="str">
            <v>KS</v>
          </cell>
          <cell r="J214">
            <v>66725</v>
          </cell>
          <cell r="K214">
            <v>42055</v>
          </cell>
          <cell r="L214">
            <v>42059</v>
          </cell>
          <cell r="M214">
            <v>0</v>
          </cell>
          <cell r="N214" t="str">
            <v>N/A</v>
          </cell>
          <cell r="O214">
            <v>0</v>
          </cell>
          <cell r="P214">
            <v>0</v>
          </cell>
          <cell r="Q214">
            <v>0</v>
          </cell>
          <cell r="R214" t="str">
            <v>$78.54 &amp; $79.17</v>
          </cell>
          <cell r="S214">
            <v>113.43</v>
          </cell>
          <cell r="T214">
            <v>0</v>
          </cell>
          <cell r="U214">
            <v>79.17</v>
          </cell>
          <cell r="V214">
            <v>113.43</v>
          </cell>
          <cell r="W214" t="e">
            <v>#REF!</v>
          </cell>
          <cell r="X214" t="e">
            <v>#REF!</v>
          </cell>
          <cell r="Y214" t="e">
            <v>#REF!</v>
          </cell>
          <cell r="Z214">
            <v>121636</v>
          </cell>
          <cell r="AA214">
            <v>1.4327396741189846</v>
          </cell>
          <cell r="AB214">
            <v>0</v>
          </cell>
          <cell r="AC214">
            <v>0</v>
          </cell>
          <cell r="AD214">
            <v>0</v>
          </cell>
          <cell r="AE214">
            <v>0</v>
          </cell>
          <cell r="AF214">
            <v>0</v>
          </cell>
          <cell r="AH214">
            <v>0</v>
          </cell>
          <cell r="AI214">
            <v>0</v>
          </cell>
          <cell r="AJ214">
            <v>0</v>
          </cell>
        </row>
        <row r="215">
          <cell r="B215">
            <v>594326209</v>
          </cell>
          <cell r="C215" t="str">
            <v>Mercy Clinic Joplin, LLC-Oswego</v>
          </cell>
          <cell r="D215">
            <v>41091</v>
          </cell>
          <cell r="E215">
            <v>41455</v>
          </cell>
          <cell r="F215" t="str">
            <v>805 Barker Drive</v>
          </cell>
          <cell r="G215">
            <v>0</v>
          </cell>
          <cell r="H215" t="str">
            <v>Oswego</v>
          </cell>
          <cell r="I215" t="str">
            <v>KS</v>
          </cell>
          <cell r="J215">
            <v>67356</v>
          </cell>
          <cell r="K215">
            <v>42055</v>
          </cell>
          <cell r="L215">
            <v>42059</v>
          </cell>
          <cell r="M215">
            <v>1</v>
          </cell>
          <cell r="N215">
            <v>42174</v>
          </cell>
          <cell r="O215">
            <v>1</v>
          </cell>
          <cell r="P215">
            <v>0</v>
          </cell>
          <cell r="Q215">
            <v>79</v>
          </cell>
          <cell r="R215" t="str">
            <v>$78.54 &amp; $79.17</v>
          </cell>
          <cell r="S215">
            <v>113.43</v>
          </cell>
          <cell r="T215">
            <v>0</v>
          </cell>
          <cell r="U215">
            <v>79.17</v>
          </cell>
          <cell r="V215">
            <v>113.43</v>
          </cell>
          <cell r="W215" t="e">
            <v>#REF!</v>
          </cell>
          <cell r="X215" t="e">
            <v>#REF!</v>
          </cell>
          <cell r="Y215" t="e">
            <v>#REF!</v>
          </cell>
          <cell r="Z215">
            <v>121636</v>
          </cell>
          <cell r="AA215">
            <v>1.4327396741189846</v>
          </cell>
          <cell r="AB215">
            <v>0</v>
          </cell>
          <cell r="AC215">
            <v>0</v>
          </cell>
          <cell r="AD215">
            <v>0</v>
          </cell>
          <cell r="AE215">
            <v>0</v>
          </cell>
          <cell r="AF215">
            <v>0</v>
          </cell>
          <cell r="AH215">
            <v>0</v>
          </cell>
          <cell r="AI215">
            <v>0</v>
          </cell>
          <cell r="AJ215">
            <v>0</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79.17</v>
          </cell>
          <cell r="V216">
            <v>0</v>
          </cell>
          <cell r="W216">
            <v>0</v>
          </cell>
          <cell r="X216">
            <v>0</v>
          </cell>
          <cell r="Y216">
            <v>0</v>
          </cell>
          <cell r="Z216">
            <v>0</v>
          </cell>
          <cell r="AA216">
            <v>0</v>
          </cell>
          <cell r="AB216">
            <v>0</v>
          </cell>
          <cell r="AC216">
            <v>0</v>
          </cell>
          <cell r="AD216">
            <v>0</v>
          </cell>
          <cell r="AE216">
            <v>0</v>
          </cell>
          <cell r="AF216">
            <v>0</v>
          </cell>
          <cell r="AH216">
            <v>0</v>
          </cell>
          <cell r="AI216">
            <v>0</v>
          </cell>
          <cell r="AJ216">
            <v>0</v>
          </cell>
        </row>
        <row r="217">
          <cell r="B217">
            <v>597102904</v>
          </cell>
          <cell r="C217" t="str">
            <v xml:space="preserve">Quincy Medical Group </v>
          </cell>
          <cell r="D217">
            <v>41275</v>
          </cell>
          <cell r="E217">
            <v>41468</v>
          </cell>
          <cell r="F217" t="str">
            <v>1073 West Washington Street</v>
          </cell>
          <cell r="G217">
            <v>0</v>
          </cell>
          <cell r="H217" t="str">
            <v>Pittsfield</v>
          </cell>
          <cell r="I217" t="str">
            <v>IL</v>
          </cell>
          <cell r="J217">
            <v>62363</v>
          </cell>
          <cell r="K217">
            <v>42115</v>
          </cell>
          <cell r="L217">
            <v>42131</v>
          </cell>
          <cell r="M217">
            <v>0</v>
          </cell>
          <cell r="N217">
            <v>0</v>
          </cell>
          <cell r="O217">
            <v>0</v>
          </cell>
          <cell r="P217">
            <v>0</v>
          </cell>
          <cell r="Q217">
            <v>0</v>
          </cell>
          <cell r="R217">
            <v>79.17</v>
          </cell>
          <cell r="S217">
            <v>81.7</v>
          </cell>
          <cell r="T217">
            <v>0</v>
          </cell>
          <cell r="U217">
            <v>79.17</v>
          </cell>
          <cell r="V217">
            <v>81.7</v>
          </cell>
          <cell r="W217" t="e">
            <v>#REF!</v>
          </cell>
          <cell r="X217" t="e">
            <v>#REF!</v>
          </cell>
          <cell r="Y217" t="e">
            <v>#REF!</v>
          </cell>
          <cell r="Z217">
            <v>-6744</v>
          </cell>
          <cell r="AA217">
            <v>1.0319565491979286</v>
          </cell>
          <cell r="AB217">
            <v>0</v>
          </cell>
          <cell r="AC217">
            <v>0</v>
          </cell>
          <cell r="AD217">
            <v>0</v>
          </cell>
          <cell r="AE217">
            <v>0</v>
          </cell>
          <cell r="AF217">
            <v>0</v>
          </cell>
          <cell r="AH217">
            <v>0</v>
          </cell>
          <cell r="AI217">
            <v>0</v>
          </cell>
          <cell r="AJ217">
            <v>0</v>
          </cell>
        </row>
        <row r="218">
          <cell r="B218">
            <v>594282808</v>
          </cell>
          <cell r="C218" t="str">
            <v>Hamilton Warsaw Clinic</v>
          </cell>
          <cell r="D218">
            <v>41201</v>
          </cell>
          <cell r="E218">
            <v>41547</v>
          </cell>
          <cell r="F218" t="str">
            <v>1102 North County Rd 700</v>
          </cell>
          <cell r="G218">
            <v>0</v>
          </cell>
          <cell r="H218" t="str">
            <v>Warsaw</v>
          </cell>
          <cell r="I218" t="str">
            <v>IL</v>
          </cell>
          <cell r="J218">
            <v>62379</v>
          </cell>
          <cell r="K218">
            <v>42137</v>
          </cell>
          <cell r="L218">
            <v>0</v>
          </cell>
          <cell r="M218">
            <v>0</v>
          </cell>
          <cell r="N218">
            <v>0</v>
          </cell>
          <cell r="O218">
            <v>0</v>
          </cell>
          <cell r="P218">
            <v>0</v>
          </cell>
          <cell r="Q218">
            <v>0</v>
          </cell>
          <cell r="R218">
            <v>79.48</v>
          </cell>
          <cell r="S218">
            <v>231.01</v>
          </cell>
          <cell r="T218">
            <v>0</v>
          </cell>
          <cell r="U218">
            <v>79.17</v>
          </cell>
          <cell r="V218">
            <v>231.01</v>
          </cell>
          <cell r="W218" t="e">
            <v>#REF!</v>
          </cell>
          <cell r="X218" t="e">
            <v>#REF!</v>
          </cell>
          <cell r="Y218" t="e">
            <v>#REF!</v>
          </cell>
          <cell r="Z218">
            <v>88755</v>
          </cell>
          <cell r="AA218">
            <v>2.9178981937602626</v>
          </cell>
          <cell r="AB218">
            <v>0</v>
          </cell>
          <cell r="AC218">
            <v>0</v>
          </cell>
          <cell r="AD218">
            <v>0</v>
          </cell>
          <cell r="AE218">
            <v>0</v>
          </cell>
          <cell r="AF218">
            <v>0</v>
          </cell>
          <cell r="AG218">
            <v>0</v>
          </cell>
          <cell r="AH218">
            <v>0</v>
          </cell>
          <cell r="AI218">
            <v>0</v>
          </cell>
          <cell r="AJ218">
            <v>0</v>
          </cell>
        </row>
        <row r="219">
          <cell r="B219">
            <v>597632207</v>
          </cell>
          <cell r="C219" t="str">
            <v>Paragould Doctors Clinic RHC</v>
          </cell>
          <cell r="D219">
            <v>41183</v>
          </cell>
          <cell r="E219">
            <v>41547</v>
          </cell>
          <cell r="F219" t="str">
            <v>One Medical Drive, Ste 100</v>
          </cell>
          <cell r="G219">
            <v>0</v>
          </cell>
          <cell r="H219" t="str">
            <v>Paragould</v>
          </cell>
          <cell r="I219" t="str">
            <v>AR</v>
          </cell>
          <cell r="J219">
            <v>72540</v>
          </cell>
          <cell r="K219">
            <v>42200</v>
          </cell>
          <cell r="L219">
            <v>42206</v>
          </cell>
          <cell r="M219">
            <v>3</v>
          </cell>
          <cell r="N219">
            <v>42209</v>
          </cell>
          <cell r="O219">
            <v>549</v>
          </cell>
          <cell r="P219">
            <v>0</v>
          </cell>
          <cell r="Q219">
            <v>43389</v>
          </cell>
          <cell r="R219" t="str">
            <v>$78.54 7 $79.17</v>
          </cell>
          <cell r="S219">
            <v>85.14</v>
          </cell>
          <cell r="T219">
            <v>0</v>
          </cell>
          <cell r="U219">
            <v>79.17</v>
          </cell>
          <cell r="V219">
            <v>85.14</v>
          </cell>
          <cell r="W219" t="e">
            <v>#REF!</v>
          </cell>
          <cell r="X219" t="e">
            <v>#REF!</v>
          </cell>
          <cell r="Y219" t="e">
            <v>#REF!</v>
          </cell>
          <cell r="Z219">
            <v>1528300</v>
          </cell>
          <cell r="AA219">
            <v>1.0754073512694202</v>
          </cell>
          <cell r="AB219">
            <v>0</v>
          </cell>
          <cell r="AC219">
            <v>0</v>
          </cell>
          <cell r="AD219">
            <v>0</v>
          </cell>
          <cell r="AE219">
            <v>0</v>
          </cell>
          <cell r="AF219">
            <v>0</v>
          </cell>
          <cell r="AH219">
            <v>0</v>
          </cell>
          <cell r="AI219">
            <v>0</v>
          </cell>
          <cell r="AJ219">
            <v>0</v>
          </cell>
        </row>
        <row r="220">
          <cell r="B220">
            <v>597877208</v>
          </cell>
          <cell r="C220" t="str">
            <v>Piggott Family Medical Clinic</v>
          </cell>
          <cell r="D220">
            <v>41275</v>
          </cell>
          <cell r="E220">
            <v>41547</v>
          </cell>
          <cell r="F220" t="str">
            <v>425 W Jackson</v>
          </cell>
          <cell r="G220">
            <v>0</v>
          </cell>
          <cell r="H220" t="str">
            <v>Piggott</v>
          </cell>
          <cell r="I220" t="str">
            <v>AR</v>
          </cell>
          <cell r="J220">
            <v>72454</v>
          </cell>
          <cell r="K220">
            <v>0</v>
          </cell>
          <cell r="L220">
            <v>0</v>
          </cell>
          <cell r="M220">
            <v>0</v>
          </cell>
          <cell r="N220">
            <v>0</v>
          </cell>
          <cell r="O220">
            <v>0</v>
          </cell>
          <cell r="P220">
            <v>0</v>
          </cell>
          <cell r="Q220">
            <v>0</v>
          </cell>
          <cell r="R220">
            <v>0</v>
          </cell>
          <cell r="S220">
            <v>0</v>
          </cell>
          <cell r="T220">
            <v>0</v>
          </cell>
          <cell r="U220">
            <v>79.17</v>
          </cell>
          <cell r="V220">
            <v>0</v>
          </cell>
          <cell r="W220" t="e">
            <v>#REF!</v>
          </cell>
          <cell r="X220" t="e">
            <v>#REF!</v>
          </cell>
          <cell r="Y220" t="e">
            <v>#REF!</v>
          </cell>
          <cell r="Z220">
            <v>0</v>
          </cell>
          <cell r="AA220">
            <v>0</v>
          </cell>
          <cell r="AB220">
            <v>0</v>
          </cell>
          <cell r="AC220">
            <v>0</v>
          </cell>
          <cell r="AD220">
            <v>0</v>
          </cell>
          <cell r="AE220">
            <v>0</v>
          </cell>
          <cell r="AF220">
            <v>0</v>
          </cell>
          <cell r="AH220">
            <v>0</v>
          </cell>
          <cell r="AI220">
            <v>0</v>
          </cell>
          <cell r="AJ220">
            <v>0</v>
          </cell>
        </row>
        <row r="221">
          <cell r="B221">
            <v>597800408</v>
          </cell>
          <cell r="C221" t="str">
            <v>Rector Medical Clinic</v>
          </cell>
          <cell r="D221">
            <v>41183</v>
          </cell>
          <cell r="E221">
            <v>41547</v>
          </cell>
          <cell r="F221" t="str">
            <v>Hwy 49 North</v>
          </cell>
          <cell r="G221" t="str">
            <v>PO Box 272</v>
          </cell>
          <cell r="H221" t="str">
            <v>Rector</v>
          </cell>
          <cell r="I221" t="str">
            <v>AR</v>
          </cell>
          <cell r="J221">
            <v>72461</v>
          </cell>
          <cell r="K221">
            <v>42226</v>
          </cell>
          <cell r="L221">
            <v>42233</v>
          </cell>
          <cell r="M221">
            <v>0</v>
          </cell>
          <cell r="N221" t="str">
            <v>N/A</v>
          </cell>
          <cell r="O221">
            <v>84</v>
          </cell>
          <cell r="P221">
            <v>0</v>
          </cell>
          <cell r="Q221">
            <v>6189</v>
          </cell>
          <cell r="R221">
            <v>73.680000000000007</v>
          </cell>
          <cell r="S221">
            <v>97.34</v>
          </cell>
          <cell r="T221">
            <v>0</v>
          </cell>
          <cell r="U221">
            <v>79.17</v>
          </cell>
          <cell r="V221">
            <v>97.34</v>
          </cell>
          <cell r="W221" t="e">
            <v>#REF!</v>
          </cell>
          <cell r="X221" t="e">
            <v>#REF!</v>
          </cell>
          <cell r="Y221" t="e">
            <v>#REF!</v>
          </cell>
          <cell r="Z221">
            <v>218240</v>
          </cell>
          <cell r="AA221">
            <v>1.2295061260578501</v>
          </cell>
          <cell r="AB221" t="str">
            <v>X</v>
          </cell>
          <cell r="AC221">
            <v>1</v>
          </cell>
          <cell r="AD221">
            <v>0</v>
          </cell>
          <cell r="AE221">
            <v>449</v>
          </cell>
          <cell r="AF221">
            <v>449</v>
          </cell>
          <cell r="AG221">
            <v>0</v>
          </cell>
          <cell r="AH221">
            <v>0</v>
          </cell>
          <cell r="AI221">
            <v>0</v>
          </cell>
          <cell r="AJ221">
            <v>0</v>
          </cell>
        </row>
        <row r="222">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79.17</v>
          </cell>
          <cell r="V222">
            <v>0</v>
          </cell>
          <cell r="W222">
            <v>0</v>
          </cell>
          <cell r="X222">
            <v>0</v>
          </cell>
          <cell r="Y222">
            <v>0</v>
          </cell>
          <cell r="Z222">
            <v>0</v>
          </cell>
          <cell r="AA222">
            <v>0</v>
          </cell>
          <cell r="AB222">
            <v>0</v>
          </cell>
          <cell r="AC222">
            <v>0</v>
          </cell>
          <cell r="AD222">
            <v>0</v>
          </cell>
          <cell r="AE222">
            <v>0</v>
          </cell>
          <cell r="AF222">
            <v>0</v>
          </cell>
          <cell r="AH222">
            <v>0</v>
          </cell>
          <cell r="AI222">
            <v>0</v>
          </cell>
          <cell r="AJ222">
            <v>0</v>
          </cell>
        </row>
        <row r="223">
          <cell r="B223">
            <v>599195005</v>
          </cell>
          <cell r="C223" t="str">
            <v>Barry Rural Health Clinic</v>
          </cell>
          <cell r="D223">
            <v>41275</v>
          </cell>
          <cell r="E223">
            <v>41639</v>
          </cell>
          <cell r="F223" t="str">
            <v>868 Mortimer Street</v>
          </cell>
          <cell r="G223">
            <v>0</v>
          </cell>
          <cell r="H223" t="str">
            <v>Barry</v>
          </cell>
          <cell r="I223" t="str">
            <v>IL</v>
          </cell>
          <cell r="J223">
            <v>62312</v>
          </cell>
          <cell r="K223">
            <v>42170</v>
          </cell>
          <cell r="L223">
            <v>42187</v>
          </cell>
          <cell r="M223">
            <v>2</v>
          </cell>
          <cell r="N223">
            <v>42187</v>
          </cell>
          <cell r="O223">
            <v>10</v>
          </cell>
          <cell r="P223">
            <v>0</v>
          </cell>
          <cell r="Q223">
            <v>792</v>
          </cell>
          <cell r="R223">
            <v>79.17</v>
          </cell>
          <cell r="S223">
            <v>143.62</v>
          </cell>
          <cell r="T223">
            <v>0</v>
          </cell>
          <cell r="U223">
            <v>79.17</v>
          </cell>
          <cell r="V223">
            <v>143.62</v>
          </cell>
          <cell r="W223" t="e">
            <v>#REF!</v>
          </cell>
          <cell r="X223" t="e">
            <v>#REF!</v>
          </cell>
          <cell r="Y223" t="e">
            <v>#REF!</v>
          </cell>
          <cell r="Z223">
            <v>308911</v>
          </cell>
          <cell r="AA223">
            <v>1.8140709864847797</v>
          </cell>
          <cell r="AB223">
            <v>0</v>
          </cell>
          <cell r="AC223">
            <v>0</v>
          </cell>
          <cell r="AD223">
            <v>0</v>
          </cell>
          <cell r="AE223">
            <v>0</v>
          </cell>
          <cell r="AF223">
            <v>0</v>
          </cell>
          <cell r="AH223">
            <v>0</v>
          </cell>
          <cell r="AI223">
            <v>0</v>
          </cell>
          <cell r="AJ223">
            <v>0</v>
          </cell>
        </row>
        <row r="224">
          <cell r="B224">
            <v>593647407</v>
          </cell>
          <cell r="C224" t="str">
            <v>Decatur Medi Clinic</v>
          </cell>
          <cell r="D224">
            <v>41275</v>
          </cell>
          <cell r="E224">
            <v>41639</v>
          </cell>
          <cell r="F224" t="str">
            <v>346 N Main St</v>
          </cell>
          <cell r="G224">
            <v>0</v>
          </cell>
          <cell r="H224" t="str">
            <v>Decatur</v>
          </cell>
          <cell r="I224" t="str">
            <v>AR</v>
          </cell>
          <cell r="J224">
            <v>72722</v>
          </cell>
          <cell r="K224">
            <v>42121</v>
          </cell>
          <cell r="L224">
            <v>0</v>
          </cell>
          <cell r="M224">
            <v>0</v>
          </cell>
          <cell r="N224">
            <v>0</v>
          </cell>
          <cell r="O224">
            <v>28</v>
          </cell>
          <cell r="P224">
            <v>0</v>
          </cell>
          <cell r="Q224">
            <v>2199</v>
          </cell>
          <cell r="R224">
            <v>78.540000000000006</v>
          </cell>
          <cell r="S224">
            <v>89.95</v>
          </cell>
          <cell r="T224">
            <v>0</v>
          </cell>
          <cell r="U224">
            <v>79.17</v>
          </cell>
          <cell r="V224">
            <v>89.95</v>
          </cell>
          <cell r="W224" t="e">
            <v>#REF!</v>
          </cell>
          <cell r="X224" t="e">
            <v>#REF!</v>
          </cell>
          <cell r="Y224" t="e">
            <v>#REF!</v>
          </cell>
          <cell r="Z224">
            <v>0</v>
          </cell>
          <cell r="AA224">
            <v>1.1361626878868258</v>
          </cell>
          <cell r="AB224" t="str">
            <v>X</v>
          </cell>
          <cell r="AC224">
            <v>0</v>
          </cell>
          <cell r="AD224">
            <v>0</v>
          </cell>
          <cell r="AE224">
            <v>0</v>
          </cell>
          <cell r="AF224">
            <v>0</v>
          </cell>
          <cell r="AG224">
            <v>1</v>
          </cell>
          <cell r="AH224">
            <v>0</v>
          </cell>
          <cell r="AI224">
            <v>18</v>
          </cell>
          <cell r="AJ224">
            <v>18</v>
          </cell>
        </row>
        <row r="225">
          <cell r="B225">
            <v>597562107</v>
          </cell>
          <cell r="C225" t="str">
            <v>Family Health Care, LLC</v>
          </cell>
          <cell r="D225">
            <v>41275</v>
          </cell>
          <cell r="E225">
            <v>41639</v>
          </cell>
          <cell r="F225" t="str">
            <v>350 Main Street</v>
          </cell>
          <cell r="G225">
            <v>0</v>
          </cell>
          <cell r="H225" t="str">
            <v>Mammoth Springs</v>
          </cell>
          <cell r="I225" t="str">
            <v>AR</v>
          </cell>
          <cell r="J225">
            <v>72554</v>
          </cell>
          <cell r="K225">
            <v>42122</v>
          </cell>
          <cell r="L225">
            <v>0</v>
          </cell>
          <cell r="M225">
            <v>0</v>
          </cell>
          <cell r="N225">
            <v>0</v>
          </cell>
          <cell r="O225">
            <v>729</v>
          </cell>
          <cell r="P225">
            <v>0</v>
          </cell>
          <cell r="Q225">
            <v>57256</v>
          </cell>
          <cell r="R225">
            <v>78.540000000000006</v>
          </cell>
          <cell r="S225">
            <v>86.59</v>
          </cell>
          <cell r="T225">
            <v>0</v>
          </cell>
          <cell r="U225">
            <v>79.17</v>
          </cell>
          <cell r="V225">
            <v>86.59</v>
          </cell>
          <cell r="W225" t="e">
            <v>#REF!</v>
          </cell>
          <cell r="X225" t="e">
            <v>#REF!</v>
          </cell>
          <cell r="Y225" t="e">
            <v>#REF!</v>
          </cell>
          <cell r="Z225">
            <v>154533</v>
          </cell>
          <cell r="AA225">
            <v>1.0937223695844385</v>
          </cell>
          <cell r="AB225" t="str">
            <v>X</v>
          </cell>
          <cell r="AC225">
            <v>0</v>
          </cell>
          <cell r="AD225">
            <v>0</v>
          </cell>
          <cell r="AE225">
            <v>0</v>
          </cell>
          <cell r="AF225">
            <v>0</v>
          </cell>
          <cell r="AG225">
            <v>1</v>
          </cell>
          <cell r="AH225">
            <v>0</v>
          </cell>
          <cell r="AI225">
            <v>459</v>
          </cell>
          <cell r="AJ225">
            <v>459</v>
          </cell>
        </row>
      </sheetData>
      <sheetData sheetId="9">
        <row r="120">
          <cell r="B120">
            <v>593362601</v>
          </cell>
          <cell r="C120" t="str">
            <v>Dale Family Medicine</v>
          </cell>
          <cell r="D120">
            <v>41640</v>
          </cell>
          <cell r="E120">
            <v>41934</v>
          </cell>
          <cell r="F120" t="str">
            <v>1340 S Sam Houston Blvd</v>
          </cell>
          <cell r="G120">
            <v>0</v>
          </cell>
          <cell r="H120" t="str">
            <v>Houston</v>
          </cell>
          <cell r="I120" t="str">
            <v>MO</v>
          </cell>
          <cell r="J120">
            <v>65483</v>
          </cell>
          <cell r="K120">
            <v>42121</v>
          </cell>
          <cell r="L120">
            <v>0</v>
          </cell>
          <cell r="M120">
            <v>0</v>
          </cell>
          <cell r="N120">
            <v>0</v>
          </cell>
          <cell r="O120">
            <v>0</v>
          </cell>
          <cell r="P120">
            <v>1874</v>
          </cell>
          <cell r="Q120">
            <v>0</v>
          </cell>
          <cell r="R120">
            <v>3008</v>
          </cell>
          <cell r="S120">
            <v>146734</v>
          </cell>
          <cell r="T120">
            <v>78.3</v>
          </cell>
          <cell r="U120">
            <v>89.31</v>
          </cell>
          <cell r="V120">
            <v>0</v>
          </cell>
          <cell r="W120" t="e">
            <v>#REF!</v>
          </cell>
          <cell r="X120">
            <v>89.31</v>
          </cell>
          <cell r="Y120" t="e">
            <v>#REF!</v>
          </cell>
          <cell r="Z120">
            <v>3008</v>
          </cell>
          <cell r="AA120" t="e">
            <v>#REF!</v>
          </cell>
          <cell r="AB120">
            <v>102080</v>
          </cell>
          <cell r="AC120" t="e">
            <v>#REF!</v>
          </cell>
          <cell r="AD120" t="str">
            <v>X</v>
          </cell>
          <cell r="AE120">
            <v>496</v>
          </cell>
          <cell r="AF120">
            <v>1024</v>
          </cell>
          <cell r="AG120">
            <v>528</v>
          </cell>
        </row>
      </sheetData>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s IPYs @ 90%"/>
      <sheetName val="Scenarios FFS &amp; IPYs Same %"/>
      <sheetName val="FY 2013 FQHC Log"/>
      <sheetName val="Provider #'s"/>
      <sheetName val="Family Care Health Centers"/>
      <sheetName val="Family Care HC - Drug"/>
      <sheetName val="NW Health Services"/>
      <sheetName val="NW Health Services - Drug"/>
      <sheetName val="Cmmnty Health Centers of SE"/>
      <sheetName val="Family Health Cntr Boone Cnty"/>
      <sheetName val="MO Ozarks Cmnty Health Douglas"/>
      <sheetName val="MO Ozarks - Douglas - Drug"/>
      <sheetName val="Southern MO Community"/>
      <sheetName val="NE MO Health Council"/>
      <sheetName val="Community Health - Iowa"/>
      <sheetName val="Family Health Center"/>
      <sheetName val="Southern MO Community Health"/>
      <sheetName val="Ozark Tri-County"/>
      <sheetName val="Community Health of Central MO"/>
      <sheetName val="Jordan Valley"/>
      <sheetName val="Jordan Valley - Drug"/>
      <sheetName val="MO Highlands Health Care (Big "/>
      <sheetName val="Community Health of KS"/>
      <sheetName val="Community Health of Southern IA"/>
      <sheetName val="Ozark Community"/>
      <sheetName val="Comtrea"/>
      <sheetName val="Crider Health Center"/>
      <sheetName val="Family Medical Center (AR)"/>
      <sheetName val="Samual U. Rogers"/>
      <sheetName val="Samual Rogers - Drug"/>
      <sheetName val="Central Ozarks Medical Center"/>
      <sheetName val="Cross Trails"/>
      <sheetName val="Fordland Clinic"/>
      <sheetName val="Great Mines"/>
      <sheetName val="Myrtle Hillard"/>
      <sheetName val="Myrtle Hillard - Drug"/>
      <sheetName val="Katy Trail Community Health"/>
      <sheetName val="Swope"/>
      <sheetName val="Swope - Drug"/>
      <sheetName val="Grace Hill"/>
      <sheetName val="Peoples Health"/>
      <sheetName val="Health Partnership Clinic"/>
      <sheetName val="Health Care for Kids"/>
      <sheetName val="New Madrid _ SEMO"/>
    </sheetNames>
    <sheetDataSet>
      <sheetData sheetId="0"/>
      <sheetData sheetId="1"/>
      <sheetData sheetId="2"/>
      <sheetData sheetId="3">
        <row r="6">
          <cell r="C6">
            <v>500968417</v>
          </cell>
          <cell r="D6">
            <v>40940</v>
          </cell>
          <cell r="E6">
            <v>41305</v>
          </cell>
          <cell r="F6">
            <v>0</v>
          </cell>
          <cell r="G6">
            <v>0</v>
          </cell>
          <cell r="H6">
            <v>6181865</v>
          </cell>
          <cell r="I6">
            <v>0</v>
          </cell>
          <cell r="J6">
            <v>3366039</v>
          </cell>
          <cell r="K6">
            <v>1421640</v>
          </cell>
          <cell r="L6">
            <v>1368148.33</v>
          </cell>
          <cell r="M6">
            <v>1310280.0399999749</v>
          </cell>
          <cell r="N6">
            <v>237140.02</v>
          </cell>
          <cell r="O6">
            <v>17201.919999999998</v>
          </cell>
          <cell r="P6">
            <v>0</v>
          </cell>
          <cell r="Q6">
            <v>6352300.9799999744</v>
          </cell>
          <cell r="R6">
            <v>0</v>
          </cell>
          <cell r="S6">
            <v>-170435.97999997437</v>
          </cell>
          <cell r="T6">
            <v>0</v>
          </cell>
          <cell r="U6">
            <v>310201</v>
          </cell>
          <cell r="V6">
            <v>0</v>
          </cell>
          <cell r="W6">
            <v>480636.97999997437</v>
          </cell>
        </row>
        <row r="7">
          <cell r="C7">
            <v>500968425</v>
          </cell>
          <cell r="D7">
            <v>40940</v>
          </cell>
          <cell r="E7">
            <v>41305</v>
          </cell>
          <cell r="H7">
            <v>0</v>
          </cell>
          <cell r="I7">
            <v>0</v>
          </cell>
          <cell r="J7">
            <v>0</v>
          </cell>
          <cell r="K7">
            <v>0</v>
          </cell>
          <cell r="L7">
            <v>1368148.33</v>
          </cell>
          <cell r="M7">
            <v>1310280.0399999749</v>
          </cell>
          <cell r="N7">
            <v>237140.02</v>
          </cell>
          <cell r="O7">
            <v>17201.919999999998</v>
          </cell>
          <cell r="P7">
            <v>0</v>
          </cell>
          <cell r="Q7">
            <v>0</v>
          </cell>
          <cell r="R7">
            <v>0</v>
          </cell>
          <cell r="S7">
            <v>0</v>
          </cell>
          <cell r="T7">
            <v>0</v>
          </cell>
          <cell r="U7">
            <v>0</v>
          </cell>
          <cell r="V7">
            <v>0</v>
          </cell>
          <cell r="W7">
            <v>0</v>
          </cell>
        </row>
        <row r="8">
          <cell r="C8">
            <v>500017519</v>
          </cell>
          <cell r="D8">
            <v>40940</v>
          </cell>
          <cell r="E8">
            <v>41305</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row>
        <row r="9">
          <cell r="C9">
            <v>606023604</v>
          </cell>
          <cell r="D9">
            <v>40940</v>
          </cell>
          <cell r="E9">
            <v>41305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row>
        <row r="10">
          <cell r="C10">
            <v>502111248</v>
          </cell>
          <cell r="D10">
            <v>40940</v>
          </cell>
          <cell r="E10">
            <v>41305</v>
          </cell>
          <cell r="H10">
            <v>4661109</v>
          </cell>
          <cell r="I10">
            <v>0</v>
          </cell>
          <cell r="J10">
            <v>0</v>
          </cell>
          <cell r="K10">
            <v>0</v>
          </cell>
          <cell r="L10">
            <v>4588982.95</v>
          </cell>
          <cell r="M10">
            <v>4368101.5899998639</v>
          </cell>
          <cell r="N10">
            <v>627655.21</v>
          </cell>
          <cell r="O10">
            <v>95308.12</v>
          </cell>
          <cell r="P10">
            <v>0</v>
          </cell>
          <cell r="Q10">
            <v>5091064.919999864</v>
          </cell>
          <cell r="R10">
            <v>0</v>
          </cell>
          <cell r="S10">
            <v>-429955.91999986395</v>
          </cell>
          <cell r="T10">
            <v>0</v>
          </cell>
          <cell r="U10">
            <v>-452057</v>
          </cell>
          <cell r="V10">
            <v>0</v>
          </cell>
          <cell r="W10">
            <v>-22101.080000136048</v>
          </cell>
        </row>
        <row r="11">
          <cell r="C11">
            <v>500739511</v>
          </cell>
          <cell r="D11">
            <v>40940</v>
          </cell>
          <cell r="E11">
            <v>41305</v>
          </cell>
          <cell r="H11">
            <v>0</v>
          </cell>
          <cell r="I11">
            <v>0</v>
          </cell>
          <cell r="J11">
            <v>0</v>
          </cell>
          <cell r="K11">
            <v>0</v>
          </cell>
          <cell r="L11">
            <v>4588982.95</v>
          </cell>
          <cell r="M11">
            <v>4368101.5899998639</v>
          </cell>
          <cell r="N11">
            <v>627655.21</v>
          </cell>
          <cell r="O11">
            <v>95308.12</v>
          </cell>
          <cell r="P11">
            <v>0</v>
          </cell>
          <cell r="Q11">
            <v>0</v>
          </cell>
          <cell r="R11">
            <v>0</v>
          </cell>
          <cell r="S11">
            <v>0</v>
          </cell>
          <cell r="T11">
            <v>0</v>
          </cell>
          <cell r="U11">
            <v>0</v>
          </cell>
          <cell r="V11">
            <v>0</v>
          </cell>
          <cell r="W11">
            <v>0</v>
          </cell>
        </row>
        <row r="12">
          <cell r="C12">
            <v>501330427</v>
          </cell>
          <cell r="D12">
            <v>40940</v>
          </cell>
          <cell r="E12">
            <v>41305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C13">
            <v>501330435</v>
          </cell>
          <cell r="D13">
            <v>40940</v>
          </cell>
          <cell r="E13">
            <v>41305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C14">
            <v>502111263</v>
          </cell>
          <cell r="D14">
            <v>40940</v>
          </cell>
          <cell r="E14">
            <v>41305</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row>
        <row r="15">
          <cell r="C15">
            <v>502111271</v>
          </cell>
          <cell r="D15">
            <v>40940</v>
          </cell>
          <cell r="E15">
            <v>41305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C16">
            <v>504023714</v>
          </cell>
          <cell r="D16">
            <v>40940</v>
          </cell>
          <cell r="E16">
            <v>41305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C17">
            <v>506065309</v>
          </cell>
          <cell r="D17">
            <v>40940</v>
          </cell>
          <cell r="E17">
            <v>41305</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8">
          <cell r="C18">
            <v>507067403</v>
          </cell>
          <cell r="D18">
            <v>40940</v>
          </cell>
          <cell r="E18">
            <v>41305</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row>
        <row r="19">
          <cell r="C19">
            <v>509222303</v>
          </cell>
          <cell r="D19">
            <v>40940</v>
          </cell>
          <cell r="E19">
            <v>41305</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row>
        <row r="20">
          <cell r="C20">
            <v>509384202</v>
          </cell>
          <cell r="D20">
            <v>40940</v>
          </cell>
          <cell r="E20">
            <v>41305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row>
        <row r="21">
          <cell r="C21">
            <v>509384608</v>
          </cell>
          <cell r="D21">
            <v>40940</v>
          </cell>
          <cell r="E21">
            <v>41305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C22">
            <v>509504908</v>
          </cell>
          <cell r="D22">
            <v>40940</v>
          </cell>
          <cell r="E22">
            <v>41305</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C23">
            <v>509712501</v>
          </cell>
          <cell r="D23">
            <v>40940</v>
          </cell>
          <cell r="E23">
            <v>41305</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C24">
            <v>500003919</v>
          </cell>
          <cell r="D24">
            <v>40940</v>
          </cell>
          <cell r="E24">
            <v>41305</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row>
        <row r="25">
          <cell r="C25">
            <v>605889302</v>
          </cell>
          <cell r="D25">
            <v>0</v>
          </cell>
          <cell r="E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C26">
            <v>504058306</v>
          </cell>
          <cell r="D26">
            <v>0</v>
          </cell>
          <cell r="E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C27">
            <v>504139502</v>
          </cell>
          <cell r="D27">
            <v>0</v>
          </cell>
          <cell r="E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C28">
            <v>506089408</v>
          </cell>
          <cell r="D28">
            <v>40969</v>
          </cell>
          <cell r="E28">
            <v>41333</v>
          </cell>
          <cell r="H28">
            <v>81814</v>
          </cell>
          <cell r="I28">
            <v>0</v>
          </cell>
          <cell r="J28">
            <v>0</v>
          </cell>
          <cell r="K28">
            <v>0</v>
          </cell>
          <cell r="L28">
            <v>91634</v>
          </cell>
          <cell r="M28">
            <v>87551.499999999898</v>
          </cell>
          <cell r="N28">
            <v>0</v>
          </cell>
          <cell r="O28">
            <v>1249.57</v>
          </cell>
          <cell r="P28">
            <v>0</v>
          </cell>
          <cell r="Q28">
            <v>88801.069999999905</v>
          </cell>
          <cell r="R28">
            <v>0</v>
          </cell>
          <cell r="S28">
            <v>-6987.0699999999051</v>
          </cell>
          <cell r="T28">
            <v>0</v>
          </cell>
          <cell r="U28">
            <v>-5974</v>
          </cell>
          <cell r="V28">
            <v>0</v>
          </cell>
          <cell r="W28">
            <v>1013.0699999999051</v>
          </cell>
        </row>
        <row r="29">
          <cell r="C29">
            <v>506089432</v>
          </cell>
          <cell r="D29">
            <v>40969</v>
          </cell>
          <cell r="E29">
            <v>41333</v>
          </cell>
          <cell r="H29">
            <v>0</v>
          </cell>
          <cell r="I29">
            <v>0</v>
          </cell>
          <cell r="J29">
            <v>0</v>
          </cell>
          <cell r="K29">
            <v>0</v>
          </cell>
          <cell r="L29">
            <v>91634</v>
          </cell>
          <cell r="M29">
            <v>87551.499999999898</v>
          </cell>
          <cell r="N29">
            <v>0</v>
          </cell>
          <cell r="O29">
            <v>1249.57</v>
          </cell>
          <cell r="P29">
            <v>0</v>
          </cell>
          <cell r="Q29">
            <v>0</v>
          </cell>
          <cell r="R29">
            <v>0</v>
          </cell>
          <cell r="S29">
            <v>0</v>
          </cell>
          <cell r="T29">
            <v>0</v>
          </cell>
          <cell r="U29">
            <v>0</v>
          </cell>
          <cell r="V29">
            <v>0</v>
          </cell>
          <cell r="W29">
            <v>0</v>
          </cell>
        </row>
        <row r="30">
          <cell r="C30">
            <v>506089440</v>
          </cell>
          <cell r="D30">
            <v>40969</v>
          </cell>
          <cell r="E30">
            <v>41333</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row>
        <row r="31">
          <cell r="C31">
            <v>506087709</v>
          </cell>
          <cell r="D31">
            <v>40969</v>
          </cell>
          <cell r="E31">
            <v>41333</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C32">
            <v>503255713</v>
          </cell>
          <cell r="D32">
            <v>40969</v>
          </cell>
          <cell r="E32">
            <v>41333</v>
          </cell>
          <cell r="F32">
            <v>0</v>
          </cell>
          <cell r="G32">
            <v>0</v>
          </cell>
          <cell r="H32">
            <v>3186223</v>
          </cell>
          <cell r="I32">
            <v>0</v>
          </cell>
          <cell r="J32">
            <v>1149546</v>
          </cell>
          <cell r="K32">
            <v>873868</v>
          </cell>
          <cell r="L32">
            <v>1169578.45</v>
          </cell>
          <cell r="M32">
            <v>1119214.0899999996</v>
          </cell>
          <cell r="N32">
            <v>0</v>
          </cell>
          <cell r="O32">
            <v>14925.04</v>
          </cell>
          <cell r="P32">
            <v>0</v>
          </cell>
          <cell r="Q32">
            <v>3157553.13</v>
          </cell>
          <cell r="R32">
            <v>0</v>
          </cell>
          <cell r="S32">
            <v>28669.870000000112</v>
          </cell>
          <cell r="T32">
            <v>0</v>
          </cell>
          <cell r="U32">
            <v>36579</v>
          </cell>
          <cell r="V32">
            <v>0</v>
          </cell>
          <cell r="W32">
            <v>7909.1299999998882</v>
          </cell>
        </row>
        <row r="33">
          <cell r="C33">
            <v>505384107</v>
          </cell>
          <cell r="D33">
            <v>40969</v>
          </cell>
          <cell r="E33">
            <v>41333</v>
          </cell>
          <cell r="H33">
            <v>0</v>
          </cell>
          <cell r="I33">
            <v>0</v>
          </cell>
          <cell r="J33">
            <v>0</v>
          </cell>
          <cell r="K33">
            <v>0</v>
          </cell>
          <cell r="L33">
            <v>1169578.45</v>
          </cell>
          <cell r="M33">
            <v>1119214.0899999996</v>
          </cell>
          <cell r="N33">
            <v>0</v>
          </cell>
          <cell r="O33">
            <v>14925.04</v>
          </cell>
          <cell r="P33">
            <v>0</v>
          </cell>
          <cell r="Q33">
            <v>0</v>
          </cell>
          <cell r="R33">
            <v>0</v>
          </cell>
          <cell r="S33">
            <v>0</v>
          </cell>
          <cell r="T33">
            <v>0</v>
          </cell>
          <cell r="U33">
            <v>0</v>
          </cell>
          <cell r="V33">
            <v>0</v>
          </cell>
          <cell r="W33">
            <v>0</v>
          </cell>
        </row>
        <row r="34">
          <cell r="C34">
            <v>505529800</v>
          </cell>
          <cell r="D34">
            <v>40969</v>
          </cell>
          <cell r="E34">
            <v>41333</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C35">
            <v>507299600</v>
          </cell>
          <cell r="D35">
            <v>40969</v>
          </cell>
          <cell r="E35">
            <v>41333</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C36">
            <v>507839702</v>
          </cell>
          <cell r="D36">
            <v>40969</v>
          </cell>
          <cell r="E36">
            <v>41333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C37">
            <v>500012820</v>
          </cell>
          <cell r="D37">
            <v>40969</v>
          </cell>
          <cell r="E37">
            <v>41333</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row>
        <row r="38">
          <cell r="C38">
            <v>505408500</v>
          </cell>
          <cell r="D38">
            <v>40969</v>
          </cell>
          <cell r="E38">
            <v>41333</v>
          </cell>
          <cell r="H38">
            <v>1415659</v>
          </cell>
          <cell r="I38">
            <v>0</v>
          </cell>
          <cell r="J38">
            <v>0</v>
          </cell>
          <cell r="K38">
            <v>0</v>
          </cell>
          <cell r="L38">
            <v>1514884.6800000002</v>
          </cell>
          <cell r="M38">
            <v>1451590.0599999898</v>
          </cell>
          <cell r="N38">
            <v>305580.69</v>
          </cell>
          <cell r="O38">
            <v>19732.5</v>
          </cell>
          <cell r="P38">
            <v>0</v>
          </cell>
          <cell r="Q38">
            <v>1776903.2499999898</v>
          </cell>
          <cell r="R38">
            <v>0</v>
          </cell>
          <cell r="S38">
            <v>-361244.24999998976</v>
          </cell>
          <cell r="T38">
            <v>0</v>
          </cell>
          <cell r="U38">
            <v>-59578</v>
          </cell>
          <cell r="V38">
            <v>0</v>
          </cell>
          <cell r="W38">
            <v>301666.24999998976</v>
          </cell>
        </row>
        <row r="39">
          <cell r="C39">
            <v>504426701</v>
          </cell>
          <cell r="D39">
            <v>40969</v>
          </cell>
          <cell r="E39">
            <v>41333</v>
          </cell>
          <cell r="H39">
            <v>0</v>
          </cell>
          <cell r="I39">
            <v>0</v>
          </cell>
          <cell r="J39">
            <v>0</v>
          </cell>
          <cell r="K39">
            <v>0</v>
          </cell>
          <cell r="L39">
            <v>1514884.6800000002</v>
          </cell>
          <cell r="M39">
            <v>1451590.0599999898</v>
          </cell>
          <cell r="N39">
            <v>305580.69</v>
          </cell>
          <cell r="O39">
            <v>19732.5</v>
          </cell>
          <cell r="P39">
            <v>0</v>
          </cell>
          <cell r="Q39">
            <v>0</v>
          </cell>
          <cell r="R39">
            <v>0</v>
          </cell>
          <cell r="S39">
            <v>0</v>
          </cell>
          <cell r="T39">
            <v>0</v>
          </cell>
          <cell r="U39">
            <v>0</v>
          </cell>
          <cell r="V39">
            <v>0</v>
          </cell>
          <cell r="W39">
            <v>0</v>
          </cell>
        </row>
        <row r="40">
          <cell r="C40">
            <v>505408518</v>
          </cell>
          <cell r="D40">
            <v>40969</v>
          </cell>
          <cell r="E40">
            <v>41333</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C41">
            <v>505408526</v>
          </cell>
          <cell r="D41">
            <v>40969</v>
          </cell>
          <cell r="E41">
            <v>41333</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C42">
            <v>505408534</v>
          </cell>
          <cell r="D42">
            <v>40969</v>
          </cell>
          <cell r="E42">
            <v>41333</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C43">
            <v>500002083</v>
          </cell>
          <cell r="D43">
            <v>40969</v>
          </cell>
          <cell r="E43">
            <v>41333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4">
          <cell r="C44">
            <v>506187004</v>
          </cell>
          <cell r="D44">
            <v>40969</v>
          </cell>
          <cell r="E44">
            <v>41333</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row>
        <row r="45">
          <cell r="C45">
            <v>605408509</v>
          </cell>
          <cell r="D45">
            <v>40969</v>
          </cell>
          <cell r="E45">
            <v>41333</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row>
        <row r="46">
          <cell r="C46">
            <v>505990200</v>
          </cell>
          <cell r="D46">
            <v>40969</v>
          </cell>
          <cell r="E46">
            <v>41333</v>
          </cell>
          <cell r="H46">
            <v>2245317</v>
          </cell>
          <cell r="I46">
            <v>0</v>
          </cell>
          <cell r="J46">
            <v>0</v>
          </cell>
          <cell r="K46">
            <v>0</v>
          </cell>
          <cell r="L46">
            <v>2928270.97</v>
          </cell>
          <cell r="M46">
            <v>2797021.7799999695</v>
          </cell>
          <cell r="N46">
            <v>0</v>
          </cell>
          <cell r="O46">
            <v>42962.84</v>
          </cell>
          <cell r="P46">
            <v>0</v>
          </cell>
          <cell r="Q46">
            <v>2839984.6199999694</v>
          </cell>
          <cell r="R46">
            <v>0</v>
          </cell>
          <cell r="S46">
            <v>-594667.61999996938</v>
          </cell>
          <cell r="T46">
            <v>0</v>
          </cell>
          <cell r="U46">
            <v>-599689</v>
          </cell>
          <cell r="V46">
            <v>0</v>
          </cell>
          <cell r="W46">
            <v>-5021.3800000306219</v>
          </cell>
        </row>
        <row r="47">
          <cell r="C47">
            <v>504519208</v>
          </cell>
          <cell r="D47">
            <v>40969</v>
          </cell>
          <cell r="E47">
            <v>41333</v>
          </cell>
          <cell r="H47">
            <v>0</v>
          </cell>
          <cell r="I47">
            <v>0</v>
          </cell>
          <cell r="J47">
            <v>0</v>
          </cell>
          <cell r="K47">
            <v>0</v>
          </cell>
          <cell r="L47">
            <v>2928270.97</v>
          </cell>
          <cell r="M47">
            <v>2797021.7799999695</v>
          </cell>
          <cell r="N47">
            <v>0</v>
          </cell>
          <cell r="O47">
            <v>42962.84</v>
          </cell>
          <cell r="P47">
            <v>0</v>
          </cell>
          <cell r="Q47">
            <v>0</v>
          </cell>
          <cell r="R47">
            <v>0</v>
          </cell>
          <cell r="S47">
            <v>0</v>
          </cell>
          <cell r="T47">
            <v>0</v>
          </cell>
          <cell r="U47">
            <v>0</v>
          </cell>
          <cell r="V47">
            <v>0</v>
          </cell>
          <cell r="W47">
            <v>0</v>
          </cell>
        </row>
        <row r="48">
          <cell r="C48">
            <v>505990218</v>
          </cell>
          <cell r="D48">
            <v>40969</v>
          </cell>
          <cell r="E48">
            <v>41333</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row>
        <row r="49">
          <cell r="C49">
            <v>506090703</v>
          </cell>
          <cell r="D49">
            <v>40969</v>
          </cell>
          <cell r="E49">
            <v>41333</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row>
        <row r="50">
          <cell r="C50">
            <v>503351801</v>
          </cell>
          <cell r="D50">
            <v>41000</v>
          </cell>
          <cell r="E50">
            <v>41364</v>
          </cell>
          <cell r="H50">
            <v>3669182</v>
          </cell>
          <cell r="I50">
            <v>0</v>
          </cell>
          <cell r="J50">
            <v>428353</v>
          </cell>
          <cell r="K50">
            <v>263109</v>
          </cell>
          <cell r="L50">
            <v>3194274</v>
          </cell>
          <cell r="M50">
            <v>3025248.4899998782</v>
          </cell>
          <cell r="N50">
            <v>0</v>
          </cell>
          <cell r="O50">
            <v>71121.120000000097</v>
          </cell>
          <cell r="P50">
            <v>0</v>
          </cell>
          <cell r="Q50">
            <v>3787831.6099998783</v>
          </cell>
          <cell r="R50">
            <v>0</v>
          </cell>
          <cell r="S50">
            <v>-118649.60999987833</v>
          </cell>
          <cell r="T50">
            <v>0</v>
          </cell>
          <cell r="U50">
            <v>-105511</v>
          </cell>
          <cell r="V50">
            <v>0</v>
          </cell>
          <cell r="W50">
            <v>13138.609999878332</v>
          </cell>
        </row>
        <row r="51">
          <cell r="C51">
            <v>503351819</v>
          </cell>
          <cell r="D51">
            <v>41000</v>
          </cell>
          <cell r="E51">
            <v>41364</v>
          </cell>
          <cell r="F51">
            <v>0</v>
          </cell>
          <cell r="G51">
            <v>0</v>
          </cell>
          <cell r="H51">
            <v>0</v>
          </cell>
          <cell r="I51">
            <v>0</v>
          </cell>
          <cell r="J51">
            <v>0</v>
          </cell>
          <cell r="K51">
            <v>0</v>
          </cell>
          <cell r="L51">
            <v>3194274</v>
          </cell>
          <cell r="M51">
            <v>3025248.4899998782</v>
          </cell>
          <cell r="N51">
            <v>0</v>
          </cell>
          <cell r="O51">
            <v>71121.120000000097</v>
          </cell>
          <cell r="P51">
            <v>0</v>
          </cell>
          <cell r="Q51">
            <v>0</v>
          </cell>
          <cell r="R51">
            <v>0</v>
          </cell>
          <cell r="S51">
            <v>0</v>
          </cell>
          <cell r="T51">
            <v>0</v>
          </cell>
          <cell r="U51">
            <v>0</v>
          </cell>
          <cell r="V51">
            <v>0</v>
          </cell>
          <cell r="W51">
            <v>0</v>
          </cell>
        </row>
        <row r="52">
          <cell r="C52">
            <v>503351843</v>
          </cell>
          <cell r="D52">
            <v>41000</v>
          </cell>
          <cell r="E52">
            <v>41364</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C53">
            <v>503351850</v>
          </cell>
          <cell r="D53">
            <v>41000</v>
          </cell>
          <cell r="E53">
            <v>41364</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C54">
            <v>503351884</v>
          </cell>
          <cell r="D54">
            <v>41000</v>
          </cell>
          <cell r="E54">
            <v>41364</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C55">
            <v>503351892</v>
          </cell>
          <cell r="D55">
            <v>41000</v>
          </cell>
          <cell r="E55">
            <v>41364</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C56">
            <v>504268806</v>
          </cell>
          <cell r="D56">
            <v>41000</v>
          </cell>
          <cell r="E56">
            <v>41364</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C57">
            <v>507477404</v>
          </cell>
          <cell r="D57">
            <v>41000</v>
          </cell>
          <cell r="E57">
            <v>41364</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C58">
            <v>507311702</v>
          </cell>
          <cell r="D58">
            <v>41000</v>
          </cell>
          <cell r="E58">
            <v>41364</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row>
        <row r="59">
          <cell r="C59">
            <v>503351827</v>
          </cell>
          <cell r="D59">
            <v>41000</v>
          </cell>
          <cell r="E59">
            <v>41364</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C60">
            <v>504955600</v>
          </cell>
          <cell r="D60">
            <v>41030</v>
          </cell>
          <cell r="E60">
            <v>41394</v>
          </cell>
          <cell r="H60">
            <v>6154110</v>
          </cell>
          <cell r="I60">
            <v>0</v>
          </cell>
          <cell r="J60">
            <v>0</v>
          </cell>
          <cell r="K60">
            <v>0</v>
          </cell>
          <cell r="L60">
            <v>6319424</v>
          </cell>
          <cell r="M60">
            <v>6054891.3300000969</v>
          </cell>
          <cell r="N60">
            <v>0</v>
          </cell>
          <cell r="O60">
            <v>64051.939999999988</v>
          </cell>
          <cell r="P60">
            <v>0</v>
          </cell>
          <cell r="Q60">
            <v>6118943.2700000973</v>
          </cell>
          <cell r="R60">
            <v>0</v>
          </cell>
          <cell r="S60">
            <v>35166.729999902658</v>
          </cell>
          <cell r="T60">
            <v>0</v>
          </cell>
          <cell r="U60">
            <v>241112</v>
          </cell>
          <cell r="V60">
            <v>0</v>
          </cell>
          <cell r="W60">
            <v>205945.27000009734</v>
          </cell>
        </row>
        <row r="61">
          <cell r="C61">
            <v>504487604</v>
          </cell>
          <cell r="D61">
            <v>41030</v>
          </cell>
          <cell r="E61">
            <v>41394</v>
          </cell>
          <cell r="H61">
            <v>0</v>
          </cell>
          <cell r="I61">
            <v>0</v>
          </cell>
          <cell r="J61">
            <v>0</v>
          </cell>
          <cell r="K61">
            <v>0</v>
          </cell>
          <cell r="L61">
            <v>6319424</v>
          </cell>
          <cell r="M61">
            <v>6054891.3300000969</v>
          </cell>
          <cell r="N61">
            <v>0</v>
          </cell>
          <cell r="O61">
            <v>64051.939999999988</v>
          </cell>
          <cell r="P61">
            <v>0</v>
          </cell>
          <cell r="Q61">
            <v>0</v>
          </cell>
          <cell r="R61">
            <v>0</v>
          </cell>
          <cell r="S61">
            <v>0</v>
          </cell>
          <cell r="T61">
            <v>0</v>
          </cell>
          <cell r="U61">
            <v>0</v>
          </cell>
          <cell r="V61">
            <v>0</v>
          </cell>
          <cell r="W61">
            <v>0</v>
          </cell>
        </row>
        <row r="62">
          <cell r="C62">
            <v>504955618</v>
          </cell>
          <cell r="D62">
            <v>41030</v>
          </cell>
          <cell r="E62">
            <v>41394</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3">
          <cell r="C63">
            <v>504955808</v>
          </cell>
          <cell r="D63">
            <v>41030</v>
          </cell>
          <cell r="E63">
            <v>41394</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row>
        <row r="64">
          <cell r="C64">
            <v>507005908</v>
          </cell>
          <cell r="D64">
            <v>41030</v>
          </cell>
          <cell r="E64">
            <v>41394</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row>
        <row r="65">
          <cell r="C65">
            <v>508829801</v>
          </cell>
          <cell r="D65">
            <v>41030</v>
          </cell>
          <cell r="E65">
            <v>41394</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row>
        <row r="66">
          <cell r="C66">
            <v>508829819</v>
          </cell>
          <cell r="D66">
            <v>41030</v>
          </cell>
          <cell r="E66">
            <v>41394</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C67">
            <v>508836608</v>
          </cell>
          <cell r="D67">
            <v>41030</v>
          </cell>
          <cell r="E67">
            <v>41394</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C68">
            <v>509536603</v>
          </cell>
          <cell r="D68">
            <v>41030</v>
          </cell>
          <cell r="E68">
            <v>41394</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C69">
            <v>500012343</v>
          </cell>
          <cell r="D69">
            <v>41030</v>
          </cell>
          <cell r="E69">
            <v>41394</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row>
        <row r="70">
          <cell r="C70">
            <v>509536801</v>
          </cell>
          <cell r="D70">
            <v>41030</v>
          </cell>
          <cell r="E70">
            <v>41394</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C71">
            <v>507340115</v>
          </cell>
          <cell r="D71">
            <v>41061</v>
          </cell>
          <cell r="E71">
            <v>41425</v>
          </cell>
          <cell r="H71">
            <v>4649608</v>
          </cell>
          <cell r="I71">
            <v>0</v>
          </cell>
          <cell r="J71">
            <v>3139980</v>
          </cell>
          <cell r="K71">
            <v>1158211</v>
          </cell>
          <cell r="L71">
            <v>1301135</v>
          </cell>
          <cell r="M71">
            <v>1249008.6300000199</v>
          </cell>
          <cell r="N71">
            <v>0</v>
          </cell>
          <cell r="O71">
            <v>11907.69</v>
          </cell>
          <cell r="P71">
            <v>0</v>
          </cell>
          <cell r="Q71">
            <v>5559107.3200000199</v>
          </cell>
          <cell r="R71">
            <v>0</v>
          </cell>
          <cell r="S71">
            <v>-909499.32000001986</v>
          </cell>
          <cell r="T71">
            <v>0</v>
          </cell>
          <cell r="U71">
            <v>-917896</v>
          </cell>
          <cell r="V71">
            <v>0</v>
          </cell>
          <cell r="W71">
            <v>-8396.6799999801442</v>
          </cell>
        </row>
        <row r="72">
          <cell r="C72">
            <v>507340123</v>
          </cell>
          <cell r="D72">
            <v>41061</v>
          </cell>
          <cell r="E72">
            <v>41425</v>
          </cell>
          <cell r="F72">
            <v>0</v>
          </cell>
          <cell r="G72">
            <v>0</v>
          </cell>
          <cell r="H72">
            <v>0</v>
          </cell>
          <cell r="I72">
            <v>0</v>
          </cell>
          <cell r="J72">
            <v>0</v>
          </cell>
          <cell r="K72">
            <v>0</v>
          </cell>
          <cell r="L72">
            <v>1301135</v>
          </cell>
          <cell r="M72">
            <v>1249008.6300000199</v>
          </cell>
          <cell r="N72">
            <v>0</v>
          </cell>
          <cell r="O72">
            <v>11907.69</v>
          </cell>
          <cell r="P72">
            <v>0</v>
          </cell>
          <cell r="Q72">
            <v>0</v>
          </cell>
          <cell r="R72">
            <v>0</v>
          </cell>
          <cell r="S72">
            <v>0</v>
          </cell>
          <cell r="T72">
            <v>0</v>
          </cell>
          <cell r="U72">
            <v>0</v>
          </cell>
          <cell r="V72">
            <v>0</v>
          </cell>
          <cell r="W72">
            <v>0</v>
          </cell>
        </row>
        <row r="73">
          <cell r="C73">
            <v>509644407</v>
          </cell>
          <cell r="D73">
            <v>41061</v>
          </cell>
          <cell r="E73">
            <v>41425</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C74">
            <v>500005137</v>
          </cell>
          <cell r="D74">
            <v>41061</v>
          </cell>
          <cell r="E74">
            <v>41425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5">
          <cell r="C75">
            <v>500015264</v>
          </cell>
          <cell r="D75">
            <v>41061</v>
          </cell>
          <cell r="E75">
            <v>41425</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row>
        <row r="76">
          <cell r="C76">
            <v>506018308</v>
          </cell>
          <cell r="D76">
            <v>41061</v>
          </cell>
          <cell r="E76">
            <v>41425</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row>
        <row r="77">
          <cell r="C77">
            <v>506018316</v>
          </cell>
          <cell r="D77">
            <v>41061</v>
          </cell>
          <cell r="E77">
            <v>41425</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C78">
            <v>500013382</v>
          </cell>
          <cell r="D78">
            <v>41061</v>
          </cell>
          <cell r="E78">
            <v>41425</v>
          </cell>
          <cell r="H78">
            <v>13823532</v>
          </cell>
          <cell r="I78">
            <v>0</v>
          </cell>
          <cell r="J78">
            <v>715904</v>
          </cell>
          <cell r="K78">
            <v>588508</v>
          </cell>
          <cell r="L78">
            <v>15491761</v>
          </cell>
          <cell r="M78">
            <v>14930914.530000493</v>
          </cell>
          <cell r="N78">
            <v>3309384.18</v>
          </cell>
          <cell r="O78">
            <v>104320.4400000004</v>
          </cell>
          <cell r="P78">
            <v>0</v>
          </cell>
          <cell r="Q78">
            <v>19649031.150000494</v>
          </cell>
          <cell r="R78">
            <v>0</v>
          </cell>
          <cell r="S78">
            <v>-5825499.150000494</v>
          </cell>
          <cell r="T78">
            <v>0</v>
          </cell>
          <cell r="U78">
            <v>-5585767</v>
          </cell>
          <cell r="V78">
            <v>0</v>
          </cell>
          <cell r="W78">
            <v>239732.15000049397</v>
          </cell>
        </row>
        <row r="79">
          <cell r="C79">
            <v>500382809</v>
          </cell>
          <cell r="D79">
            <v>41061</v>
          </cell>
          <cell r="E79">
            <v>41425</v>
          </cell>
          <cell r="F79">
            <v>0</v>
          </cell>
          <cell r="G79">
            <v>0</v>
          </cell>
          <cell r="H79">
            <v>0</v>
          </cell>
          <cell r="I79">
            <v>0</v>
          </cell>
          <cell r="J79">
            <v>0</v>
          </cell>
          <cell r="K79">
            <v>0</v>
          </cell>
          <cell r="L79">
            <v>15491761</v>
          </cell>
          <cell r="M79">
            <v>14930914.530000493</v>
          </cell>
          <cell r="N79">
            <v>3309384.18</v>
          </cell>
          <cell r="O79">
            <v>104320.4400000004</v>
          </cell>
          <cell r="P79">
            <v>0</v>
          </cell>
          <cell r="Q79">
            <v>0</v>
          </cell>
          <cell r="R79">
            <v>0</v>
          </cell>
          <cell r="S79">
            <v>0</v>
          </cell>
          <cell r="T79">
            <v>0</v>
          </cell>
          <cell r="U79">
            <v>0</v>
          </cell>
          <cell r="V79">
            <v>0</v>
          </cell>
          <cell r="W79">
            <v>0</v>
          </cell>
        </row>
        <row r="80">
          <cell r="C80">
            <v>500692603</v>
          </cell>
          <cell r="D80">
            <v>41061</v>
          </cell>
          <cell r="E80">
            <v>41425</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row>
        <row r="81">
          <cell r="C81">
            <v>500692611</v>
          </cell>
          <cell r="D81">
            <v>41061</v>
          </cell>
          <cell r="E81">
            <v>41425</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row>
        <row r="82">
          <cell r="C82">
            <v>504368408</v>
          </cell>
          <cell r="D82">
            <v>41061</v>
          </cell>
          <cell r="E82">
            <v>41425</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row>
        <row r="83">
          <cell r="C83">
            <v>506226703</v>
          </cell>
          <cell r="D83">
            <v>41061</v>
          </cell>
          <cell r="E83">
            <v>41425</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row>
        <row r="84">
          <cell r="C84">
            <v>509415303</v>
          </cell>
          <cell r="D84">
            <v>41061</v>
          </cell>
          <cell r="E84">
            <v>41425</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row>
        <row r="85">
          <cell r="C85">
            <v>500013564</v>
          </cell>
          <cell r="D85">
            <v>41061</v>
          </cell>
          <cell r="E85">
            <v>41425</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C86">
            <v>500015253</v>
          </cell>
          <cell r="D86">
            <v>41061</v>
          </cell>
          <cell r="E86">
            <v>41425</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C87">
            <v>500015254</v>
          </cell>
          <cell r="D87">
            <v>41061</v>
          </cell>
          <cell r="E87">
            <v>41425</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C88">
            <v>500019307</v>
          </cell>
          <cell r="D88">
            <v>41061</v>
          </cell>
          <cell r="E88">
            <v>41425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C89">
            <v>606226702</v>
          </cell>
          <cell r="D89">
            <v>41061</v>
          </cell>
          <cell r="E89">
            <v>41425</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C90">
            <v>500217419</v>
          </cell>
          <cell r="D90">
            <v>41061</v>
          </cell>
          <cell r="E90">
            <v>41425</v>
          </cell>
          <cell r="H90">
            <v>2282637</v>
          </cell>
          <cell r="I90">
            <v>0</v>
          </cell>
          <cell r="J90">
            <v>0</v>
          </cell>
          <cell r="K90">
            <v>0</v>
          </cell>
          <cell r="L90">
            <v>2224532.75</v>
          </cell>
          <cell r="M90">
            <v>2135789.4399999883</v>
          </cell>
          <cell r="N90">
            <v>0</v>
          </cell>
          <cell r="O90">
            <v>20272.469999999998</v>
          </cell>
          <cell r="P90">
            <v>0</v>
          </cell>
          <cell r="Q90">
            <v>2156061.9099999885</v>
          </cell>
          <cell r="R90">
            <v>0</v>
          </cell>
          <cell r="S90">
            <v>126575.09000001149</v>
          </cell>
          <cell r="T90">
            <v>0</v>
          </cell>
          <cell r="U90">
            <v>157636</v>
          </cell>
          <cell r="V90">
            <v>0</v>
          </cell>
          <cell r="W90">
            <v>31060.909999988507</v>
          </cell>
        </row>
        <row r="91">
          <cell r="C91">
            <v>500217450</v>
          </cell>
          <cell r="D91">
            <v>41061</v>
          </cell>
          <cell r="E91">
            <v>41425</v>
          </cell>
          <cell r="H91">
            <v>0</v>
          </cell>
          <cell r="I91">
            <v>0</v>
          </cell>
          <cell r="J91">
            <v>0</v>
          </cell>
          <cell r="K91">
            <v>0</v>
          </cell>
          <cell r="L91">
            <v>2224532.75</v>
          </cell>
          <cell r="M91">
            <v>2135789.4399999883</v>
          </cell>
          <cell r="N91">
            <v>0</v>
          </cell>
          <cell r="O91">
            <v>20272.469999999998</v>
          </cell>
          <cell r="P91">
            <v>0</v>
          </cell>
          <cell r="Q91">
            <v>0</v>
          </cell>
          <cell r="R91">
            <v>0</v>
          </cell>
          <cell r="S91">
            <v>0</v>
          </cell>
          <cell r="T91">
            <v>0</v>
          </cell>
          <cell r="U91">
            <v>0</v>
          </cell>
          <cell r="V91">
            <v>0</v>
          </cell>
          <cell r="W91">
            <v>0</v>
          </cell>
        </row>
        <row r="92">
          <cell r="C92">
            <v>500217427</v>
          </cell>
          <cell r="D92">
            <v>41061</v>
          </cell>
          <cell r="E92">
            <v>41425</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C93">
            <v>507592103</v>
          </cell>
          <cell r="D93">
            <v>41061</v>
          </cell>
          <cell r="E93">
            <v>41425</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C94">
            <v>502652019</v>
          </cell>
          <cell r="D94">
            <v>41061</v>
          </cell>
          <cell r="E94">
            <v>41425</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C95">
            <v>500217435</v>
          </cell>
          <cell r="D95">
            <v>41061</v>
          </cell>
          <cell r="E95">
            <v>41425</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C96">
            <v>504987306</v>
          </cell>
          <cell r="D96">
            <v>41061</v>
          </cell>
          <cell r="E96">
            <v>41425</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7">
          <cell r="C97">
            <v>500324710</v>
          </cell>
          <cell r="D97">
            <v>41061</v>
          </cell>
          <cell r="E97">
            <v>41425</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C98">
            <v>500462809</v>
          </cell>
          <cell r="D98">
            <v>41061</v>
          </cell>
          <cell r="E98">
            <v>41425</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C99">
            <v>509932703</v>
          </cell>
          <cell r="D99">
            <v>41061</v>
          </cell>
          <cell r="E99">
            <v>41425</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row>
        <row r="100">
          <cell r="C100">
            <v>500217468</v>
          </cell>
          <cell r="D100">
            <v>41061</v>
          </cell>
          <cell r="E100">
            <v>41425</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C101">
            <v>509288502</v>
          </cell>
          <cell r="D101">
            <v>0</v>
          </cell>
          <cell r="E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C102">
            <v>506100304</v>
          </cell>
          <cell r="D102">
            <v>41061</v>
          </cell>
          <cell r="E102">
            <v>41425</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C103">
            <v>506100312</v>
          </cell>
          <cell r="D103">
            <v>41061</v>
          </cell>
          <cell r="E103">
            <v>41425</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C104">
            <v>506100320</v>
          </cell>
          <cell r="D104">
            <v>41061</v>
          </cell>
          <cell r="E104">
            <v>41425</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C105">
            <v>506279504</v>
          </cell>
          <cell r="D105">
            <v>41061</v>
          </cell>
          <cell r="E105">
            <v>41425</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C106">
            <v>507202208</v>
          </cell>
          <cell r="D106">
            <v>41061</v>
          </cell>
          <cell r="E106">
            <v>41425</v>
          </cell>
          <cell r="H106">
            <v>0</v>
          </cell>
          <cell r="I106">
            <v>0</v>
          </cell>
          <cell r="J106">
            <v>0</v>
          </cell>
          <cell r="K106">
            <v>0</v>
          </cell>
          <cell r="L106">
            <v>75745</v>
          </cell>
          <cell r="M106">
            <v>72472.340000000506</v>
          </cell>
          <cell r="N106">
            <v>0</v>
          </cell>
          <cell r="O106">
            <v>1000.31</v>
          </cell>
          <cell r="P106">
            <v>0</v>
          </cell>
          <cell r="Q106">
            <v>73472.650000000503</v>
          </cell>
          <cell r="R106">
            <v>0</v>
          </cell>
          <cell r="S106">
            <v>0</v>
          </cell>
          <cell r="T106">
            <v>0</v>
          </cell>
          <cell r="U106">
            <v>0</v>
          </cell>
          <cell r="V106">
            <v>0</v>
          </cell>
          <cell r="W106">
            <v>0</v>
          </cell>
        </row>
        <row r="107">
          <cell r="C107">
            <v>507402808</v>
          </cell>
          <cell r="D107">
            <v>41061</v>
          </cell>
          <cell r="E107">
            <v>41425</v>
          </cell>
          <cell r="H107">
            <v>0</v>
          </cell>
          <cell r="I107">
            <v>0</v>
          </cell>
          <cell r="J107">
            <v>0</v>
          </cell>
          <cell r="K107">
            <v>0</v>
          </cell>
          <cell r="L107">
            <v>75745</v>
          </cell>
          <cell r="M107">
            <v>72472.340000000506</v>
          </cell>
          <cell r="N107">
            <v>0</v>
          </cell>
          <cell r="O107">
            <v>1000.31</v>
          </cell>
          <cell r="P107">
            <v>0</v>
          </cell>
          <cell r="Q107">
            <v>0</v>
          </cell>
          <cell r="R107">
            <v>0</v>
          </cell>
          <cell r="S107">
            <v>0</v>
          </cell>
          <cell r="T107">
            <v>0</v>
          </cell>
          <cell r="U107">
            <v>0</v>
          </cell>
          <cell r="V107">
            <v>0</v>
          </cell>
          <cell r="W107">
            <v>0</v>
          </cell>
        </row>
        <row r="108">
          <cell r="C108">
            <v>509013504</v>
          </cell>
          <cell r="D108">
            <v>41061</v>
          </cell>
          <cell r="E108">
            <v>41425</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C109">
            <v>500002675</v>
          </cell>
          <cell r="D109">
            <v>41288</v>
          </cell>
          <cell r="E109">
            <v>41425</v>
          </cell>
          <cell r="F109">
            <v>0</v>
          </cell>
          <cell r="G109">
            <v>0</v>
          </cell>
          <cell r="H109">
            <v>61319</v>
          </cell>
          <cell r="I109">
            <v>0</v>
          </cell>
          <cell r="J109">
            <v>8200</v>
          </cell>
          <cell r="K109">
            <v>5817</v>
          </cell>
          <cell r="L109">
            <v>93525.78</v>
          </cell>
          <cell r="M109">
            <v>89138.840000000695</v>
          </cell>
          <cell r="N109">
            <v>0</v>
          </cell>
          <cell r="O109">
            <v>1581.1399999999999</v>
          </cell>
          <cell r="P109">
            <v>0</v>
          </cell>
          <cell r="Q109">
            <v>104736.98000000069</v>
          </cell>
          <cell r="R109">
            <v>0</v>
          </cell>
          <cell r="S109">
            <v>-43417.980000000694</v>
          </cell>
          <cell r="T109">
            <v>0</v>
          </cell>
          <cell r="U109">
            <v>-32887</v>
          </cell>
          <cell r="V109">
            <v>0</v>
          </cell>
          <cell r="W109">
            <v>10530.980000000694</v>
          </cell>
        </row>
        <row r="110">
          <cell r="C110">
            <v>0</v>
          </cell>
          <cell r="D110">
            <v>0</v>
          </cell>
          <cell r="E110">
            <v>0</v>
          </cell>
          <cell r="F110">
            <v>0</v>
          </cell>
          <cell r="G110">
            <v>0</v>
          </cell>
          <cell r="H110">
            <v>0</v>
          </cell>
          <cell r="I110">
            <v>0</v>
          </cell>
          <cell r="J110">
            <v>0</v>
          </cell>
          <cell r="K110">
            <v>0</v>
          </cell>
          <cell r="L110">
            <v>93525.78</v>
          </cell>
          <cell r="M110">
            <v>89138.840000000695</v>
          </cell>
          <cell r="N110">
            <v>0</v>
          </cell>
          <cell r="O110">
            <v>1581.1399999999999</v>
          </cell>
          <cell r="P110">
            <v>0</v>
          </cell>
          <cell r="Q110">
            <v>0</v>
          </cell>
          <cell r="R110">
            <v>0</v>
          </cell>
          <cell r="S110">
            <v>0</v>
          </cell>
          <cell r="T110">
            <v>0</v>
          </cell>
          <cell r="U110">
            <v>0</v>
          </cell>
          <cell r="V110">
            <v>0</v>
          </cell>
          <cell r="W110">
            <v>0</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row>
        <row r="112">
          <cell r="C112">
            <v>504551607</v>
          </cell>
          <cell r="D112">
            <v>41381</v>
          </cell>
          <cell r="E112">
            <v>41455</v>
          </cell>
          <cell r="F112">
            <v>0</v>
          </cell>
          <cell r="G112">
            <v>0</v>
          </cell>
          <cell r="H112">
            <v>76531</v>
          </cell>
          <cell r="I112">
            <v>0</v>
          </cell>
          <cell r="J112">
            <v>95869</v>
          </cell>
          <cell r="K112">
            <v>74409</v>
          </cell>
          <cell r="L112">
            <v>27757</v>
          </cell>
          <cell r="M112">
            <v>26065.039999999899</v>
          </cell>
          <cell r="N112">
            <v>0</v>
          </cell>
          <cell r="O112">
            <v>787.88</v>
          </cell>
          <cell r="P112">
            <v>0</v>
          </cell>
          <cell r="Q112">
            <v>197130.9199999999</v>
          </cell>
          <cell r="R112">
            <v>0</v>
          </cell>
          <cell r="S112">
            <v>-120599.9199999999</v>
          </cell>
          <cell r="T112">
            <v>0</v>
          </cell>
          <cell r="U112">
            <v>12543</v>
          </cell>
          <cell r="V112">
            <v>0</v>
          </cell>
          <cell r="W112">
            <v>133142.9199999999</v>
          </cell>
        </row>
        <row r="113">
          <cell r="C113">
            <v>500012740</v>
          </cell>
          <cell r="D113">
            <v>41381</v>
          </cell>
          <cell r="E113">
            <v>41455</v>
          </cell>
          <cell r="H113">
            <v>0</v>
          </cell>
          <cell r="I113">
            <v>0</v>
          </cell>
          <cell r="J113">
            <v>0</v>
          </cell>
          <cell r="K113">
            <v>0</v>
          </cell>
          <cell r="L113">
            <v>27757</v>
          </cell>
          <cell r="M113">
            <v>26065.039999999899</v>
          </cell>
          <cell r="N113">
            <v>0</v>
          </cell>
          <cell r="O113">
            <v>787.88</v>
          </cell>
          <cell r="P113">
            <v>0</v>
          </cell>
          <cell r="Q113">
            <v>0</v>
          </cell>
          <cell r="R113">
            <v>0</v>
          </cell>
          <cell r="S113">
            <v>0</v>
          </cell>
          <cell r="T113">
            <v>0</v>
          </cell>
          <cell r="U113">
            <v>0</v>
          </cell>
          <cell r="V113">
            <v>0</v>
          </cell>
          <cell r="W113">
            <v>0</v>
          </cell>
        </row>
        <row r="114">
          <cell r="C114">
            <v>0</v>
          </cell>
          <cell r="D114">
            <v>0</v>
          </cell>
          <cell r="E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row>
        <row r="115">
          <cell r="C115">
            <v>504605312</v>
          </cell>
          <cell r="D115">
            <v>41091</v>
          </cell>
          <cell r="E115">
            <v>41455</v>
          </cell>
          <cell r="F115">
            <v>0</v>
          </cell>
          <cell r="G115">
            <v>0</v>
          </cell>
          <cell r="H115">
            <v>4743353</v>
          </cell>
          <cell r="I115">
            <v>0</v>
          </cell>
          <cell r="J115">
            <v>2009859</v>
          </cell>
          <cell r="K115">
            <v>1310791</v>
          </cell>
          <cell r="L115">
            <v>1615331.68</v>
          </cell>
          <cell r="M115">
            <v>1542234.6100000236</v>
          </cell>
          <cell r="N115">
            <v>0</v>
          </cell>
          <cell r="O115">
            <v>24510.559999999998</v>
          </cell>
          <cell r="P115">
            <v>0</v>
          </cell>
          <cell r="Q115">
            <v>4887395.1700000232</v>
          </cell>
          <cell r="R115">
            <v>0</v>
          </cell>
          <cell r="S115">
            <v>-144042.17000002321</v>
          </cell>
          <cell r="T115">
            <v>0</v>
          </cell>
          <cell r="U115">
            <v>-132435</v>
          </cell>
          <cell r="V115">
            <v>0</v>
          </cell>
          <cell r="W115">
            <v>11607.170000023209</v>
          </cell>
        </row>
        <row r="116">
          <cell r="C116">
            <v>504605304</v>
          </cell>
          <cell r="D116">
            <v>41091</v>
          </cell>
          <cell r="E116">
            <v>41455</v>
          </cell>
          <cell r="H116">
            <v>0</v>
          </cell>
          <cell r="I116">
            <v>0</v>
          </cell>
          <cell r="J116">
            <v>0</v>
          </cell>
          <cell r="K116">
            <v>0</v>
          </cell>
          <cell r="L116">
            <v>1615331.68</v>
          </cell>
          <cell r="M116">
            <v>1542234.6100000236</v>
          </cell>
          <cell r="N116">
            <v>0</v>
          </cell>
          <cell r="O116">
            <v>24510.559999999998</v>
          </cell>
          <cell r="P116">
            <v>0</v>
          </cell>
          <cell r="Q116">
            <v>0</v>
          </cell>
          <cell r="R116">
            <v>0</v>
          </cell>
          <cell r="S116">
            <v>0</v>
          </cell>
          <cell r="T116">
            <v>0</v>
          </cell>
          <cell r="U116">
            <v>0</v>
          </cell>
          <cell r="V116">
            <v>0</v>
          </cell>
          <cell r="W116">
            <v>0</v>
          </cell>
        </row>
        <row r="117">
          <cell r="C117">
            <v>504605320</v>
          </cell>
          <cell r="D117">
            <v>41091</v>
          </cell>
          <cell r="E117">
            <v>41455</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row>
        <row r="118">
          <cell r="C118">
            <v>504605346</v>
          </cell>
          <cell r="D118">
            <v>41091</v>
          </cell>
          <cell r="E118">
            <v>41455</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row>
        <row r="119">
          <cell r="C119">
            <v>504605353</v>
          </cell>
          <cell r="D119">
            <v>41091</v>
          </cell>
          <cell r="E119">
            <v>41455</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row>
        <row r="120">
          <cell r="C120">
            <v>507882009</v>
          </cell>
          <cell r="D120">
            <v>41091</v>
          </cell>
          <cell r="E120">
            <v>41455</v>
          </cell>
          <cell r="H120">
            <v>0</v>
          </cell>
          <cell r="I120">
            <v>0</v>
          </cell>
          <cell r="J120">
            <v>0</v>
          </cell>
          <cell r="K120">
            <v>0</v>
          </cell>
          <cell r="L120">
            <v>21536</v>
          </cell>
          <cell r="M120">
            <v>20665.919999999998</v>
          </cell>
          <cell r="N120">
            <v>0</v>
          </cell>
          <cell r="O120">
            <v>224</v>
          </cell>
          <cell r="P120">
            <v>0</v>
          </cell>
          <cell r="Q120">
            <v>20889.919999999998</v>
          </cell>
          <cell r="R120">
            <v>0</v>
          </cell>
          <cell r="S120">
            <v>0</v>
          </cell>
          <cell r="T120">
            <v>0</v>
          </cell>
          <cell r="U120">
            <v>0</v>
          </cell>
          <cell r="V120">
            <v>0</v>
          </cell>
          <cell r="W120">
            <v>0</v>
          </cell>
        </row>
        <row r="121">
          <cell r="C121">
            <v>504849605</v>
          </cell>
          <cell r="D121">
            <v>41091</v>
          </cell>
          <cell r="E121">
            <v>41455</v>
          </cell>
          <cell r="H121">
            <v>0</v>
          </cell>
          <cell r="I121">
            <v>0</v>
          </cell>
          <cell r="J121">
            <v>0</v>
          </cell>
          <cell r="K121">
            <v>0</v>
          </cell>
          <cell r="L121">
            <v>21536</v>
          </cell>
          <cell r="M121">
            <v>20665.919999999998</v>
          </cell>
          <cell r="N121">
            <v>0</v>
          </cell>
          <cell r="O121">
            <v>224</v>
          </cell>
          <cell r="P121">
            <v>0</v>
          </cell>
          <cell r="Q121">
            <v>0</v>
          </cell>
          <cell r="R121">
            <v>0</v>
          </cell>
          <cell r="S121">
            <v>0</v>
          </cell>
          <cell r="T121">
            <v>0</v>
          </cell>
          <cell r="U121">
            <v>0</v>
          </cell>
          <cell r="V121">
            <v>0</v>
          </cell>
          <cell r="W121">
            <v>0</v>
          </cell>
        </row>
        <row r="122">
          <cell r="C122">
            <v>0</v>
          </cell>
          <cell r="D122">
            <v>0</v>
          </cell>
          <cell r="E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row>
        <row r="123">
          <cell r="C123">
            <v>500859111</v>
          </cell>
          <cell r="D123">
            <v>41183</v>
          </cell>
          <cell r="E123">
            <v>41547</v>
          </cell>
          <cell r="F123">
            <v>0</v>
          </cell>
          <cell r="G123">
            <v>0</v>
          </cell>
          <cell r="H123">
            <v>5698464</v>
          </cell>
          <cell r="I123">
            <v>0</v>
          </cell>
          <cell r="J123">
            <v>2423615</v>
          </cell>
          <cell r="K123">
            <v>1415922</v>
          </cell>
          <cell r="L123">
            <v>1920729.5999999512</v>
          </cell>
          <cell r="M123">
            <v>1850710.700000081</v>
          </cell>
          <cell r="N123">
            <v>266924.46999999997</v>
          </cell>
          <cell r="O123">
            <v>12575.720000000001</v>
          </cell>
          <cell r="P123">
            <v>0</v>
          </cell>
          <cell r="Q123">
            <v>5969747.8900000807</v>
          </cell>
          <cell r="R123">
            <v>0</v>
          </cell>
          <cell r="S123">
            <v>-271283.89000008069</v>
          </cell>
          <cell r="T123">
            <v>0</v>
          </cell>
          <cell r="U123">
            <v>-223980</v>
          </cell>
          <cell r="V123">
            <v>0</v>
          </cell>
          <cell r="W123">
            <v>47303.89000008069</v>
          </cell>
        </row>
        <row r="124">
          <cell r="C124">
            <v>500004221</v>
          </cell>
          <cell r="D124">
            <v>41183</v>
          </cell>
          <cell r="E124">
            <v>41547</v>
          </cell>
          <cell r="H124">
            <v>0</v>
          </cell>
          <cell r="I124">
            <v>0</v>
          </cell>
          <cell r="J124">
            <v>0</v>
          </cell>
          <cell r="K124">
            <v>0</v>
          </cell>
          <cell r="L124">
            <v>1920729.5999999512</v>
          </cell>
          <cell r="M124">
            <v>1850710.700000081</v>
          </cell>
          <cell r="N124">
            <v>266924.46999999997</v>
          </cell>
          <cell r="O124">
            <v>12575.720000000001</v>
          </cell>
          <cell r="P124">
            <v>0</v>
          </cell>
          <cell r="Q124">
            <v>0</v>
          </cell>
          <cell r="R124">
            <v>0</v>
          </cell>
          <cell r="S124">
            <v>0</v>
          </cell>
          <cell r="T124">
            <v>0</v>
          </cell>
          <cell r="U124">
            <v>0</v>
          </cell>
          <cell r="V124">
            <v>0</v>
          </cell>
          <cell r="W124">
            <v>0</v>
          </cell>
        </row>
        <row r="125">
          <cell r="C125">
            <v>500859178</v>
          </cell>
          <cell r="D125">
            <v>41183</v>
          </cell>
          <cell r="E125">
            <v>41547</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row>
        <row r="126">
          <cell r="C126">
            <v>500859186</v>
          </cell>
          <cell r="D126">
            <v>41183</v>
          </cell>
          <cell r="E126">
            <v>41547</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row>
        <row r="127">
          <cell r="C127">
            <v>504119702</v>
          </cell>
          <cell r="D127">
            <v>41183</v>
          </cell>
          <cell r="E127">
            <v>41547</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row>
        <row r="128">
          <cell r="C128">
            <v>504530809</v>
          </cell>
          <cell r="D128">
            <v>41183</v>
          </cell>
          <cell r="E128">
            <v>41547</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row>
        <row r="129">
          <cell r="C129">
            <v>504404104</v>
          </cell>
          <cell r="D129">
            <v>41183</v>
          </cell>
          <cell r="E129">
            <v>41547</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row>
        <row r="130">
          <cell r="C130">
            <v>500000908</v>
          </cell>
          <cell r="D130">
            <v>41183</v>
          </cell>
          <cell r="E130">
            <v>41547</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row>
        <row r="131">
          <cell r="C131">
            <v>504404104</v>
          </cell>
          <cell r="D131">
            <v>0</v>
          </cell>
          <cell r="E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row>
        <row r="132">
          <cell r="C132">
            <v>600588412</v>
          </cell>
          <cell r="D132">
            <v>0</v>
          </cell>
          <cell r="E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row>
        <row r="133">
          <cell r="C133">
            <v>501616718</v>
          </cell>
          <cell r="D133">
            <v>41244</v>
          </cell>
          <cell r="E133">
            <v>41608</v>
          </cell>
          <cell r="F133">
            <v>0</v>
          </cell>
          <cell r="G133">
            <v>0</v>
          </cell>
          <cell r="H133">
            <v>2663984</v>
          </cell>
          <cell r="I133">
            <v>0</v>
          </cell>
          <cell r="J133">
            <v>1139426</v>
          </cell>
          <cell r="K133">
            <v>500203</v>
          </cell>
          <cell r="L133">
            <v>675682.83000000007</v>
          </cell>
          <cell r="M133">
            <v>643112.97000000102</v>
          </cell>
          <cell r="N133">
            <v>0</v>
          </cell>
          <cell r="O133">
            <v>10969.97</v>
          </cell>
          <cell r="P133">
            <v>0</v>
          </cell>
          <cell r="Q133">
            <v>2293711.9400000013</v>
          </cell>
          <cell r="R133">
            <v>0</v>
          </cell>
          <cell r="S133">
            <v>370272.05999999866</v>
          </cell>
          <cell r="T133">
            <v>0</v>
          </cell>
          <cell r="U133">
            <v>37526</v>
          </cell>
          <cell r="V133">
            <v>0</v>
          </cell>
          <cell r="W133">
            <v>-332746.05999999866</v>
          </cell>
        </row>
        <row r="134">
          <cell r="C134">
            <v>501616726</v>
          </cell>
          <cell r="D134">
            <v>41244</v>
          </cell>
          <cell r="E134">
            <v>41608</v>
          </cell>
          <cell r="H134">
            <v>0</v>
          </cell>
          <cell r="I134">
            <v>0</v>
          </cell>
          <cell r="J134">
            <v>0</v>
          </cell>
          <cell r="K134">
            <v>0</v>
          </cell>
          <cell r="L134">
            <v>675682.83000000007</v>
          </cell>
          <cell r="M134">
            <v>643112.97000000102</v>
          </cell>
          <cell r="N134">
            <v>0</v>
          </cell>
          <cell r="O134">
            <v>10969.97</v>
          </cell>
          <cell r="P134">
            <v>0</v>
          </cell>
          <cell r="Q134">
            <v>0</v>
          </cell>
          <cell r="R134">
            <v>0</v>
          </cell>
          <cell r="S134">
            <v>0</v>
          </cell>
          <cell r="T134">
            <v>0</v>
          </cell>
          <cell r="U134">
            <v>0</v>
          </cell>
          <cell r="V134">
            <v>0</v>
          </cell>
          <cell r="W134">
            <v>0</v>
          </cell>
        </row>
        <row r="135">
          <cell r="C135">
            <v>501616734</v>
          </cell>
          <cell r="D135">
            <v>41244</v>
          </cell>
          <cell r="E135">
            <v>41608</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row>
        <row r="136">
          <cell r="C136">
            <v>508082807</v>
          </cell>
          <cell r="D136">
            <v>41275</v>
          </cell>
          <cell r="E136">
            <v>41639</v>
          </cell>
          <cell r="H136">
            <v>4996671</v>
          </cell>
          <cell r="I136">
            <v>0</v>
          </cell>
          <cell r="J136">
            <v>0</v>
          </cell>
          <cell r="K136">
            <v>0</v>
          </cell>
          <cell r="L136">
            <v>4975938.5</v>
          </cell>
          <cell r="M136">
            <v>4795137.9300000705</v>
          </cell>
          <cell r="N136">
            <v>0</v>
          </cell>
          <cell r="O136">
            <v>29288.03</v>
          </cell>
          <cell r="P136">
            <v>0</v>
          </cell>
          <cell r="Q136">
            <v>4824425.9600000707</v>
          </cell>
          <cell r="R136">
            <v>0</v>
          </cell>
          <cell r="S136">
            <v>172245.03999992926</v>
          </cell>
          <cell r="T136">
            <v>136115</v>
          </cell>
          <cell r="U136">
            <v>126562</v>
          </cell>
          <cell r="V136">
            <v>0</v>
          </cell>
          <cell r="W136">
            <v>-45683.039999929257</v>
          </cell>
        </row>
        <row r="137">
          <cell r="C137">
            <v>508082815</v>
          </cell>
          <cell r="D137">
            <v>41275</v>
          </cell>
          <cell r="E137">
            <v>41639</v>
          </cell>
          <cell r="H137">
            <v>0</v>
          </cell>
          <cell r="I137">
            <v>0</v>
          </cell>
          <cell r="J137">
            <v>0</v>
          </cell>
          <cell r="K137">
            <v>0</v>
          </cell>
          <cell r="L137">
            <v>4975938.5</v>
          </cell>
          <cell r="M137">
            <v>4795137.9300000705</v>
          </cell>
          <cell r="N137">
            <v>0</v>
          </cell>
          <cell r="O137">
            <v>29288.03</v>
          </cell>
          <cell r="P137">
            <v>0</v>
          </cell>
          <cell r="Q137">
            <v>0</v>
          </cell>
          <cell r="R137">
            <v>0</v>
          </cell>
          <cell r="S137">
            <v>0</v>
          </cell>
          <cell r="T137">
            <v>0</v>
          </cell>
          <cell r="U137">
            <v>0</v>
          </cell>
          <cell r="V137">
            <v>0</v>
          </cell>
          <cell r="W137">
            <v>0</v>
          </cell>
        </row>
        <row r="138">
          <cell r="C138">
            <v>508082823</v>
          </cell>
          <cell r="D138">
            <v>41275</v>
          </cell>
          <cell r="E138">
            <v>41639</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row>
        <row r="139">
          <cell r="C139">
            <v>508082831</v>
          </cell>
          <cell r="D139">
            <v>41275</v>
          </cell>
          <cell r="E139">
            <v>41639</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row>
        <row r="140">
          <cell r="C140">
            <v>505823005</v>
          </cell>
          <cell r="D140">
            <v>41275</v>
          </cell>
          <cell r="E140">
            <v>41639</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row>
        <row r="141">
          <cell r="C141">
            <v>505822908</v>
          </cell>
          <cell r="D141">
            <v>41275</v>
          </cell>
          <cell r="E141">
            <v>41639</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row>
        <row r="142">
          <cell r="C142">
            <v>500011571</v>
          </cell>
          <cell r="D142">
            <v>41275</v>
          </cell>
          <cell r="E142">
            <v>41639</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row>
        <row r="143">
          <cell r="C143">
            <v>500014294</v>
          </cell>
          <cell r="D143">
            <v>41275</v>
          </cell>
          <cell r="E143">
            <v>41639</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row>
        <row r="144">
          <cell r="C144">
            <v>508519105</v>
          </cell>
          <cell r="D144">
            <v>41275</v>
          </cell>
          <cell r="E144">
            <v>41639</v>
          </cell>
          <cell r="H144">
            <v>926626</v>
          </cell>
          <cell r="I144">
            <v>0</v>
          </cell>
          <cell r="J144">
            <v>0</v>
          </cell>
          <cell r="K144">
            <v>0</v>
          </cell>
          <cell r="L144">
            <v>848527</v>
          </cell>
          <cell r="M144">
            <v>803506.62999998906</v>
          </cell>
          <cell r="N144">
            <v>0</v>
          </cell>
          <cell r="O144">
            <v>19564.560000000001</v>
          </cell>
          <cell r="P144">
            <v>0</v>
          </cell>
          <cell r="Q144">
            <v>823071.18999998912</v>
          </cell>
          <cell r="R144">
            <v>0</v>
          </cell>
          <cell r="S144">
            <v>103554.81000001088</v>
          </cell>
          <cell r="T144">
            <v>0</v>
          </cell>
          <cell r="U144">
            <v>105376</v>
          </cell>
          <cell r="V144">
            <v>0</v>
          </cell>
          <cell r="W144">
            <v>1821.1899999891175</v>
          </cell>
        </row>
        <row r="145">
          <cell r="C145">
            <v>500000937</v>
          </cell>
          <cell r="D145">
            <v>41275</v>
          </cell>
          <cell r="E145">
            <v>41639</v>
          </cell>
          <cell r="H145">
            <v>0</v>
          </cell>
          <cell r="I145">
            <v>0</v>
          </cell>
          <cell r="J145">
            <v>0</v>
          </cell>
          <cell r="K145">
            <v>0</v>
          </cell>
          <cell r="L145">
            <v>848527</v>
          </cell>
          <cell r="M145">
            <v>803506.62999998906</v>
          </cell>
          <cell r="N145">
            <v>0</v>
          </cell>
          <cell r="O145">
            <v>19564.560000000001</v>
          </cell>
          <cell r="P145">
            <v>0</v>
          </cell>
          <cell r="Q145">
            <v>0</v>
          </cell>
          <cell r="R145">
            <v>0</v>
          </cell>
          <cell r="S145">
            <v>0</v>
          </cell>
          <cell r="T145">
            <v>0</v>
          </cell>
          <cell r="U145">
            <v>0</v>
          </cell>
          <cell r="V145">
            <v>0</v>
          </cell>
          <cell r="W145">
            <v>0</v>
          </cell>
        </row>
        <row r="146">
          <cell r="C146">
            <v>0</v>
          </cell>
          <cell r="D146">
            <v>0</v>
          </cell>
          <cell r="E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row>
        <row r="147">
          <cell r="C147">
            <v>509215109</v>
          </cell>
          <cell r="D147">
            <v>41275</v>
          </cell>
          <cell r="E147">
            <v>41639</v>
          </cell>
          <cell r="F147">
            <v>0</v>
          </cell>
          <cell r="G147">
            <v>0</v>
          </cell>
          <cell r="H147">
            <v>2544535</v>
          </cell>
          <cell r="I147">
            <v>0</v>
          </cell>
          <cell r="J147">
            <v>1201629</v>
          </cell>
          <cell r="K147">
            <v>847622</v>
          </cell>
          <cell r="L147">
            <v>494873.35000000003</v>
          </cell>
          <cell r="M147">
            <v>473033.81000000762</v>
          </cell>
          <cell r="N147">
            <v>0</v>
          </cell>
          <cell r="O147">
            <v>6993.31</v>
          </cell>
          <cell r="P147">
            <v>0</v>
          </cell>
          <cell r="Q147">
            <v>2529278.1200000076</v>
          </cell>
          <cell r="R147">
            <v>0</v>
          </cell>
          <cell r="S147">
            <v>15256.879999992438</v>
          </cell>
          <cell r="T147">
            <v>0</v>
          </cell>
          <cell r="U147">
            <v>-33686</v>
          </cell>
          <cell r="V147">
            <v>0</v>
          </cell>
          <cell r="W147">
            <v>-48942.879999992438</v>
          </cell>
        </row>
        <row r="148">
          <cell r="C148">
            <v>509215117</v>
          </cell>
          <cell r="D148">
            <v>41275</v>
          </cell>
          <cell r="E148">
            <v>41639</v>
          </cell>
          <cell r="H148">
            <v>0</v>
          </cell>
          <cell r="I148">
            <v>0</v>
          </cell>
          <cell r="J148">
            <v>0</v>
          </cell>
          <cell r="K148">
            <v>0</v>
          </cell>
          <cell r="L148">
            <v>494873.35000000003</v>
          </cell>
          <cell r="M148">
            <v>473033.81000000762</v>
          </cell>
          <cell r="N148">
            <v>0</v>
          </cell>
          <cell r="O148">
            <v>6993.31</v>
          </cell>
          <cell r="P148">
            <v>0</v>
          </cell>
          <cell r="Q148">
            <v>0</v>
          </cell>
          <cell r="R148">
            <v>0</v>
          </cell>
          <cell r="S148">
            <v>0</v>
          </cell>
          <cell r="T148">
            <v>0</v>
          </cell>
          <cell r="U148">
            <v>0</v>
          </cell>
          <cell r="V148">
            <v>0</v>
          </cell>
          <cell r="W148">
            <v>0</v>
          </cell>
        </row>
        <row r="149">
          <cell r="C149">
            <v>507064103</v>
          </cell>
          <cell r="D149">
            <v>41275</v>
          </cell>
          <cell r="E149">
            <v>41639</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row>
        <row r="150">
          <cell r="C150">
            <v>508436706</v>
          </cell>
          <cell r="D150">
            <v>41275</v>
          </cell>
          <cell r="E150">
            <v>41639</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row>
        <row r="151">
          <cell r="C151">
            <v>504076407</v>
          </cell>
          <cell r="D151">
            <v>41275</v>
          </cell>
          <cell r="E151">
            <v>41639</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row>
        <row r="152">
          <cell r="C152">
            <v>500622915</v>
          </cell>
          <cell r="D152">
            <v>41275</v>
          </cell>
          <cell r="E152">
            <v>41639</v>
          </cell>
          <cell r="F152">
            <v>0</v>
          </cell>
          <cell r="G152">
            <v>0</v>
          </cell>
          <cell r="H152">
            <v>6429358</v>
          </cell>
          <cell r="I152">
            <v>0</v>
          </cell>
          <cell r="J152">
            <v>4231497</v>
          </cell>
          <cell r="K152">
            <v>2469189</v>
          </cell>
          <cell r="L152">
            <v>1522520.17</v>
          </cell>
          <cell r="M152">
            <v>1460442.88000008</v>
          </cell>
          <cell r="N152">
            <v>1745338.68</v>
          </cell>
          <cell r="O152">
            <v>19312.769999999997</v>
          </cell>
          <cell r="P152">
            <v>0</v>
          </cell>
          <cell r="Q152">
            <v>9925780.3300000802</v>
          </cell>
          <cell r="R152">
            <v>0</v>
          </cell>
          <cell r="S152">
            <v>-3496422.3300000802</v>
          </cell>
          <cell r="T152">
            <v>0</v>
          </cell>
          <cell r="U152">
            <v>-271329</v>
          </cell>
          <cell r="V152">
            <v>0</v>
          </cell>
          <cell r="W152">
            <v>3225093.3300000802</v>
          </cell>
        </row>
        <row r="153">
          <cell r="C153">
            <v>507433308</v>
          </cell>
          <cell r="D153">
            <v>41275</v>
          </cell>
          <cell r="E153">
            <v>41639</v>
          </cell>
          <cell r="H153">
            <v>0</v>
          </cell>
          <cell r="I153">
            <v>0</v>
          </cell>
          <cell r="J153">
            <v>0</v>
          </cell>
          <cell r="K153">
            <v>0</v>
          </cell>
          <cell r="L153">
            <v>1522520.17</v>
          </cell>
          <cell r="M153">
            <v>1460442.88000008</v>
          </cell>
          <cell r="N153">
            <v>1745338.68</v>
          </cell>
          <cell r="O153">
            <v>19312.769999999997</v>
          </cell>
          <cell r="P153">
            <v>0</v>
          </cell>
          <cell r="Q153">
            <v>0</v>
          </cell>
          <cell r="R153">
            <v>0</v>
          </cell>
          <cell r="S153">
            <v>0</v>
          </cell>
          <cell r="T153">
            <v>0</v>
          </cell>
          <cell r="U153">
            <v>0</v>
          </cell>
          <cell r="V153">
            <v>0</v>
          </cell>
          <cell r="W153">
            <v>0</v>
          </cell>
        </row>
        <row r="154">
          <cell r="C154">
            <v>507523702</v>
          </cell>
          <cell r="D154">
            <v>41275</v>
          </cell>
          <cell r="E154">
            <v>41639</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row>
        <row r="155">
          <cell r="C155">
            <v>601291107</v>
          </cell>
          <cell r="D155">
            <v>0</v>
          </cell>
          <cell r="E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row>
        <row r="156">
          <cell r="C156">
            <v>600622914</v>
          </cell>
          <cell r="D156">
            <v>0</v>
          </cell>
          <cell r="E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row>
        <row r="157">
          <cell r="C157">
            <v>600400725</v>
          </cell>
          <cell r="D157">
            <v>0</v>
          </cell>
          <cell r="E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row>
        <row r="158">
          <cell r="C158">
            <v>700622913</v>
          </cell>
          <cell r="D158">
            <v>0</v>
          </cell>
          <cell r="E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row>
        <row r="159">
          <cell r="C159">
            <v>509079208</v>
          </cell>
          <cell r="D159">
            <v>41275</v>
          </cell>
          <cell r="E159">
            <v>41639</v>
          </cell>
          <cell r="F159">
            <v>0</v>
          </cell>
          <cell r="G159">
            <v>0</v>
          </cell>
          <cell r="H159">
            <v>3116296</v>
          </cell>
          <cell r="I159">
            <v>0</v>
          </cell>
          <cell r="J159">
            <v>2051988</v>
          </cell>
          <cell r="K159">
            <v>1368238</v>
          </cell>
          <cell r="L159">
            <v>856071.57000000007</v>
          </cell>
          <cell r="M159">
            <v>816897.29999998549</v>
          </cell>
          <cell r="N159">
            <v>0</v>
          </cell>
          <cell r="O159">
            <v>13365.89</v>
          </cell>
          <cell r="P159">
            <v>0</v>
          </cell>
          <cell r="Q159">
            <v>4250489.1899999855</v>
          </cell>
          <cell r="R159">
            <v>0</v>
          </cell>
          <cell r="S159">
            <v>-1134193.1899999855</v>
          </cell>
          <cell r="T159">
            <v>0</v>
          </cell>
          <cell r="U159">
            <v>-1135650</v>
          </cell>
          <cell r="V159">
            <v>0</v>
          </cell>
          <cell r="W159">
            <v>-1456.8100000144914</v>
          </cell>
        </row>
        <row r="160">
          <cell r="C160">
            <v>509079216</v>
          </cell>
          <cell r="D160">
            <v>0</v>
          </cell>
          <cell r="E160">
            <v>0</v>
          </cell>
          <cell r="F160">
            <v>0</v>
          </cell>
          <cell r="G160">
            <v>0</v>
          </cell>
          <cell r="H160">
            <v>0</v>
          </cell>
          <cell r="I160">
            <v>0</v>
          </cell>
          <cell r="J160">
            <v>0</v>
          </cell>
          <cell r="K160">
            <v>0</v>
          </cell>
          <cell r="L160">
            <v>856071.57000000007</v>
          </cell>
          <cell r="M160">
            <v>816897.29999998549</v>
          </cell>
          <cell r="N160">
            <v>0</v>
          </cell>
          <cell r="O160">
            <v>13365.89</v>
          </cell>
          <cell r="P160">
            <v>0</v>
          </cell>
          <cell r="Q160">
            <v>0</v>
          </cell>
          <cell r="R160">
            <v>0</v>
          </cell>
          <cell r="S160">
            <v>0</v>
          </cell>
          <cell r="T160">
            <v>0</v>
          </cell>
          <cell r="U160">
            <v>0</v>
          </cell>
          <cell r="V160">
            <v>0</v>
          </cell>
          <cell r="W160">
            <v>0</v>
          </cell>
        </row>
        <row r="161">
          <cell r="C161">
            <v>506593102</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row>
        <row r="162">
          <cell r="C162">
            <v>500001699</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row>
        <row r="163">
          <cell r="C163">
            <v>504357708</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row>
        <row r="164">
          <cell r="C164">
            <v>504572801</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row>
        <row r="165">
          <cell r="C165">
            <v>500001699</v>
          </cell>
          <cell r="D165">
            <v>41275</v>
          </cell>
          <cell r="E165">
            <v>41639</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row>
        <row r="166">
          <cell r="C166">
            <v>504357708</v>
          </cell>
          <cell r="D166">
            <v>41275</v>
          </cell>
          <cell r="E166">
            <v>41639</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row>
        <row r="167">
          <cell r="C167">
            <v>504572801</v>
          </cell>
          <cell r="D167">
            <v>41275</v>
          </cell>
          <cell r="E167">
            <v>41639</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row>
        <row r="168">
          <cell r="C168">
            <v>506593102</v>
          </cell>
          <cell r="D168">
            <v>41275</v>
          </cell>
          <cell r="E168">
            <v>41639</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row>
        <row r="169">
          <cell r="C169">
            <v>509079216</v>
          </cell>
          <cell r="D169">
            <v>41275</v>
          </cell>
          <cell r="E169">
            <v>41639</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row>
        <row r="170">
          <cell r="C170">
            <v>500586110</v>
          </cell>
          <cell r="D170">
            <v>41275</v>
          </cell>
          <cell r="E170">
            <v>41639</v>
          </cell>
          <cell r="F170">
            <v>0</v>
          </cell>
          <cell r="G170">
            <v>0</v>
          </cell>
          <cell r="H170">
            <v>17974926</v>
          </cell>
          <cell r="I170">
            <v>0</v>
          </cell>
          <cell r="J170">
            <v>906453</v>
          </cell>
          <cell r="K170">
            <v>623990</v>
          </cell>
          <cell r="L170">
            <v>12622772.540000042</v>
          </cell>
          <cell r="M170">
            <v>12203358.409998819</v>
          </cell>
          <cell r="N170">
            <v>3798250.54</v>
          </cell>
          <cell r="O170">
            <v>47162.55</v>
          </cell>
          <cell r="P170">
            <v>0</v>
          </cell>
          <cell r="Q170">
            <v>17579214.499998819</v>
          </cell>
          <cell r="R170">
            <v>0</v>
          </cell>
          <cell r="S170">
            <v>395711.50000118092</v>
          </cell>
          <cell r="T170">
            <v>0</v>
          </cell>
          <cell r="U170">
            <v>715150</v>
          </cell>
          <cell r="V170">
            <v>0</v>
          </cell>
          <cell r="W170">
            <v>319438.49999881908</v>
          </cell>
        </row>
        <row r="171">
          <cell r="C171">
            <v>508530904</v>
          </cell>
          <cell r="D171">
            <v>41275</v>
          </cell>
          <cell r="E171">
            <v>41639</v>
          </cell>
          <cell r="F171">
            <v>0</v>
          </cell>
          <cell r="G171">
            <v>0</v>
          </cell>
          <cell r="H171">
            <v>0</v>
          </cell>
          <cell r="I171">
            <v>0</v>
          </cell>
          <cell r="J171">
            <v>0</v>
          </cell>
          <cell r="K171">
            <v>0</v>
          </cell>
          <cell r="L171">
            <v>12622772.540000042</v>
          </cell>
          <cell r="M171">
            <v>12203358.409998819</v>
          </cell>
          <cell r="N171">
            <v>3798250.54</v>
          </cell>
          <cell r="O171">
            <v>47162.55</v>
          </cell>
          <cell r="P171">
            <v>0</v>
          </cell>
          <cell r="Q171">
            <v>0</v>
          </cell>
          <cell r="R171">
            <v>0</v>
          </cell>
          <cell r="S171">
            <v>0</v>
          </cell>
          <cell r="T171">
            <v>0</v>
          </cell>
          <cell r="U171">
            <v>0</v>
          </cell>
          <cell r="V171">
            <v>0</v>
          </cell>
          <cell r="W171">
            <v>0</v>
          </cell>
        </row>
        <row r="172">
          <cell r="C172">
            <v>500586128</v>
          </cell>
          <cell r="D172">
            <v>41275</v>
          </cell>
          <cell r="E172">
            <v>41639</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row>
        <row r="173">
          <cell r="C173">
            <v>500586144</v>
          </cell>
          <cell r="D173">
            <v>41275</v>
          </cell>
          <cell r="E173">
            <v>41639</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row>
        <row r="174">
          <cell r="C174">
            <v>504397902</v>
          </cell>
          <cell r="D174">
            <v>41275</v>
          </cell>
          <cell r="E174">
            <v>41639</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row>
        <row r="175">
          <cell r="C175">
            <v>500015156</v>
          </cell>
          <cell r="D175">
            <v>41275</v>
          </cell>
          <cell r="E175">
            <v>41639</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row>
        <row r="176">
          <cell r="C176">
            <v>508530904</v>
          </cell>
          <cell r="D176">
            <v>0</v>
          </cell>
          <cell r="E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row>
        <row r="177">
          <cell r="C177">
            <v>870586104</v>
          </cell>
          <cell r="D177">
            <v>41275</v>
          </cell>
          <cell r="E177">
            <v>41639</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row>
        <row r="178">
          <cell r="C178">
            <v>870586112</v>
          </cell>
          <cell r="D178">
            <v>41275</v>
          </cell>
          <cell r="E178">
            <v>41639</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row>
        <row r="179">
          <cell r="C179">
            <v>600586119</v>
          </cell>
          <cell r="D179">
            <v>41275</v>
          </cell>
          <cell r="E179">
            <v>41639</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row>
        <row r="180">
          <cell r="C180">
            <v>503446809</v>
          </cell>
          <cell r="D180">
            <v>41275</v>
          </cell>
          <cell r="E180">
            <v>41639</v>
          </cell>
          <cell r="H180">
            <v>2695260</v>
          </cell>
          <cell r="I180">
            <v>0</v>
          </cell>
          <cell r="J180">
            <v>0</v>
          </cell>
          <cell r="K180">
            <v>2703391</v>
          </cell>
          <cell r="L180">
            <v>267432.08999999997</v>
          </cell>
          <cell r="M180">
            <v>259250.38000000099</v>
          </cell>
          <cell r="N180">
            <v>0</v>
          </cell>
          <cell r="O180">
            <v>163.69</v>
          </cell>
          <cell r="P180">
            <v>0</v>
          </cell>
          <cell r="Q180">
            <v>2962805.0700000008</v>
          </cell>
          <cell r="R180">
            <v>0</v>
          </cell>
          <cell r="S180">
            <v>-267545.07000000076</v>
          </cell>
          <cell r="T180">
            <v>0</v>
          </cell>
          <cell r="U180">
            <v>-8131</v>
          </cell>
          <cell r="V180">
            <v>0</v>
          </cell>
          <cell r="W180">
            <v>259414.07000000076</v>
          </cell>
        </row>
        <row r="181">
          <cell r="C181">
            <v>507017606</v>
          </cell>
          <cell r="D181">
            <v>0</v>
          </cell>
          <cell r="E181">
            <v>0</v>
          </cell>
          <cell r="H181">
            <v>0</v>
          </cell>
          <cell r="I181">
            <v>0</v>
          </cell>
          <cell r="J181">
            <v>0</v>
          </cell>
          <cell r="K181">
            <v>0</v>
          </cell>
          <cell r="L181">
            <v>267432.08999999997</v>
          </cell>
          <cell r="M181">
            <v>259408.010000001</v>
          </cell>
          <cell r="N181">
            <v>0</v>
          </cell>
          <cell r="O181">
            <v>163.69</v>
          </cell>
          <cell r="P181">
            <v>0</v>
          </cell>
          <cell r="Q181">
            <v>0</v>
          </cell>
          <cell r="R181">
            <v>0</v>
          </cell>
          <cell r="S181">
            <v>0</v>
          </cell>
          <cell r="T181">
            <v>0</v>
          </cell>
          <cell r="U181">
            <v>0</v>
          </cell>
          <cell r="V181">
            <v>0</v>
          </cell>
          <cell r="W181">
            <v>0</v>
          </cell>
        </row>
        <row r="182">
          <cell r="C182">
            <v>500899539</v>
          </cell>
          <cell r="D182">
            <v>39814</v>
          </cell>
          <cell r="E182">
            <v>40178</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row>
        <row r="183">
          <cell r="C183">
            <v>500899521</v>
          </cell>
          <cell r="D183">
            <v>39814</v>
          </cell>
          <cell r="E183">
            <v>40178</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row>
        <row r="184">
          <cell r="C184">
            <v>500899562</v>
          </cell>
          <cell r="D184">
            <v>39814</v>
          </cell>
          <cell r="E184">
            <v>40178</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row>
        <row r="185">
          <cell r="C185">
            <v>500899596</v>
          </cell>
          <cell r="D185">
            <v>39814</v>
          </cell>
          <cell r="E185">
            <v>40178</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row>
        <row r="186">
          <cell r="C186">
            <v>507055705</v>
          </cell>
          <cell r="D186">
            <v>39814</v>
          </cell>
          <cell r="E186">
            <v>40178</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row>
        <row r="187">
          <cell r="C187">
            <v>507226801</v>
          </cell>
          <cell r="D187">
            <v>39814</v>
          </cell>
          <cell r="E187">
            <v>40178</v>
          </cell>
          <cell r="F187">
            <v>0</v>
          </cell>
          <cell r="G187">
            <v>0</v>
          </cell>
          <cell r="H187">
            <v>11820585</v>
          </cell>
          <cell r="I187">
            <v>0</v>
          </cell>
          <cell r="J187">
            <v>5670857</v>
          </cell>
          <cell r="K187">
            <v>1871388</v>
          </cell>
          <cell r="L187">
            <v>3261006.86</v>
          </cell>
          <cell r="M187">
            <v>3134426.4499999997</v>
          </cell>
          <cell r="N187">
            <v>0</v>
          </cell>
          <cell r="O187">
            <v>35591.800000000003</v>
          </cell>
          <cell r="P187">
            <v>0</v>
          </cell>
          <cell r="Q187">
            <v>10712263.25</v>
          </cell>
          <cell r="R187">
            <v>0</v>
          </cell>
          <cell r="S187">
            <v>1108321.75</v>
          </cell>
          <cell r="T187">
            <v>0</v>
          </cell>
          <cell r="U187">
            <v>348930</v>
          </cell>
          <cell r="V187">
            <v>0</v>
          </cell>
          <cell r="W187">
            <v>-759391.75</v>
          </cell>
        </row>
        <row r="188">
          <cell r="C188">
            <v>507276004</v>
          </cell>
          <cell r="D188">
            <v>39814</v>
          </cell>
          <cell r="E188">
            <v>40178</v>
          </cell>
          <cell r="H188">
            <v>0</v>
          </cell>
          <cell r="I188">
            <v>0</v>
          </cell>
          <cell r="J188">
            <v>0</v>
          </cell>
          <cell r="K188">
            <v>0</v>
          </cell>
          <cell r="L188">
            <v>3261006.86</v>
          </cell>
          <cell r="M188">
            <v>3134426.4499999997</v>
          </cell>
          <cell r="N188">
            <v>0</v>
          </cell>
          <cell r="O188">
            <v>35591.800000000003</v>
          </cell>
          <cell r="P188">
            <v>0</v>
          </cell>
          <cell r="Q188">
            <v>0</v>
          </cell>
          <cell r="R188">
            <v>0</v>
          </cell>
          <cell r="S188">
            <v>0</v>
          </cell>
          <cell r="T188">
            <v>0</v>
          </cell>
          <cell r="U188">
            <v>0</v>
          </cell>
          <cell r="V188">
            <v>0</v>
          </cell>
          <cell r="W188">
            <v>0</v>
          </cell>
        </row>
        <row r="189">
          <cell r="C189">
            <v>0</v>
          </cell>
          <cell r="D189">
            <v>0</v>
          </cell>
          <cell r="E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row>
        <row r="190">
          <cell r="C190">
            <v>500543327</v>
          </cell>
          <cell r="D190">
            <v>39600</v>
          </cell>
          <cell r="E190">
            <v>39964</v>
          </cell>
          <cell r="F190">
            <v>0</v>
          </cell>
          <cell r="G190">
            <v>0</v>
          </cell>
          <cell r="H190">
            <v>7252598</v>
          </cell>
          <cell r="I190">
            <v>0</v>
          </cell>
          <cell r="J190">
            <v>3537125</v>
          </cell>
          <cell r="K190">
            <v>2541304</v>
          </cell>
          <cell r="L190">
            <v>1308431.0900000001</v>
          </cell>
          <cell r="M190">
            <v>1260198.0900000001</v>
          </cell>
          <cell r="N190">
            <v>0</v>
          </cell>
          <cell r="O190">
            <v>16292.1</v>
          </cell>
          <cell r="P190">
            <v>0</v>
          </cell>
          <cell r="Q190">
            <v>7354919.1899999995</v>
          </cell>
          <cell r="R190">
            <v>0</v>
          </cell>
          <cell r="S190">
            <v>-102321.18999999948</v>
          </cell>
          <cell r="T190">
            <v>0</v>
          </cell>
          <cell r="U190">
            <v>-476860</v>
          </cell>
          <cell r="V190">
            <v>0</v>
          </cell>
          <cell r="W190">
            <v>-374538.81000000052</v>
          </cell>
        </row>
        <row r="191">
          <cell r="C191">
            <v>500543335</v>
          </cell>
          <cell r="D191">
            <v>39600</v>
          </cell>
          <cell r="E191">
            <v>39964</v>
          </cell>
          <cell r="H191">
            <v>0</v>
          </cell>
          <cell r="I191">
            <v>0</v>
          </cell>
          <cell r="J191">
            <v>0</v>
          </cell>
          <cell r="K191">
            <v>0</v>
          </cell>
          <cell r="L191">
            <v>1308431.0900000001</v>
          </cell>
          <cell r="M191">
            <v>1260198.0900000001</v>
          </cell>
          <cell r="N191">
            <v>0</v>
          </cell>
          <cell r="O191">
            <v>16292.1</v>
          </cell>
          <cell r="P191">
            <v>0</v>
          </cell>
          <cell r="Q191">
            <v>0</v>
          </cell>
          <cell r="R191">
            <v>0</v>
          </cell>
          <cell r="S191">
            <v>0</v>
          </cell>
          <cell r="T191">
            <v>0</v>
          </cell>
          <cell r="U191">
            <v>0</v>
          </cell>
          <cell r="V191">
            <v>0</v>
          </cell>
          <cell r="W191">
            <v>0</v>
          </cell>
        </row>
        <row r="192">
          <cell r="C192">
            <v>500543343</v>
          </cell>
          <cell r="D192">
            <v>39600</v>
          </cell>
          <cell r="E192">
            <v>39964</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row>
        <row r="193">
          <cell r="C193">
            <v>500017114</v>
          </cell>
          <cell r="D193">
            <v>39600</v>
          </cell>
          <cell r="E193">
            <v>39964</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row>
        <row r="194">
          <cell r="C194">
            <v>500017354</v>
          </cell>
          <cell r="D194">
            <v>39600</v>
          </cell>
          <cell r="E194">
            <v>39964</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row>
        <row r="195">
          <cell r="C195">
            <v>500017352</v>
          </cell>
          <cell r="D195">
            <v>39600</v>
          </cell>
          <cell r="E195">
            <v>39964</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row>
        <row r="196">
          <cell r="C196">
            <v>500008634</v>
          </cell>
          <cell r="D196">
            <v>41061</v>
          </cell>
          <cell r="E196">
            <v>41425</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row>
        <row r="197">
          <cell r="C197">
            <v>500008633</v>
          </cell>
          <cell r="D197">
            <v>41061</v>
          </cell>
          <cell r="E197">
            <v>41425</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row>
        <row r="198">
          <cell r="C198">
            <v>500704010</v>
          </cell>
          <cell r="D198">
            <v>41000</v>
          </cell>
          <cell r="E198">
            <v>41364</v>
          </cell>
          <cell r="H198">
            <v>5305713</v>
          </cell>
          <cell r="I198">
            <v>0</v>
          </cell>
          <cell r="J198">
            <v>0</v>
          </cell>
          <cell r="K198">
            <v>0</v>
          </cell>
          <cell r="L198">
            <v>5412489.96</v>
          </cell>
          <cell r="M198">
            <v>5211930.4799998496</v>
          </cell>
          <cell r="N198">
            <v>0</v>
          </cell>
          <cell r="O198">
            <v>37466.710000000006</v>
          </cell>
          <cell r="P198">
            <v>0</v>
          </cell>
          <cell r="Q198">
            <v>5249397.1899998495</v>
          </cell>
          <cell r="R198">
            <v>0</v>
          </cell>
          <cell r="S198">
            <v>56315.810000150464</v>
          </cell>
          <cell r="T198">
            <v>0</v>
          </cell>
          <cell r="U198">
            <v>90154</v>
          </cell>
          <cell r="V198">
            <v>0</v>
          </cell>
          <cell r="W198">
            <v>33838.189999849536</v>
          </cell>
        </row>
        <row r="199">
          <cell r="C199">
            <v>500704028</v>
          </cell>
          <cell r="D199">
            <v>41000</v>
          </cell>
          <cell r="E199">
            <v>41364</v>
          </cell>
          <cell r="H199">
            <v>0</v>
          </cell>
          <cell r="I199">
            <v>0</v>
          </cell>
          <cell r="J199">
            <v>0</v>
          </cell>
          <cell r="K199">
            <v>0</v>
          </cell>
          <cell r="L199">
            <v>5412489.96</v>
          </cell>
          <cell r="M199">
            <v>5211930.4799998496</v>
          </cell>
          <cell r="N199">
            <v>0</v>
          </cell>
          <cell r="O199">
            <v>37466.710000000006</v>
          </cell>
          <cell r="P199">
            <v>0</v>
          </cell>
          <cell r="Q199">
            <v>0</v>
          </cell>
          <cell r="R199">
            <v>0</v>
          </cell>
          <cell r="S199">
            <v>0</v>
          </cell>
          <cell r="T199">
            <v>0</v>
          </cell>
          <cell r="U199">
            <v>0</v>
          </cell>
          <cell r="V199">
            <v>0</v>
          </cell>
          <cell r="W199">
            <v>0</v>
          </cell>
        </row>
        <row r="200">
          <cell r="C200">
            <v>500704036</v>
          </cell>
          <cell r="D200">
            <v>41000</v>
          </cell>
          <cell r="E200">
            <v>41364</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row>
        <row r="201">
          <cell r="C201">
            <v>500704051</v>
          </cell>
          <cell r="D201">
            <v>41000</v>
          </cell>
          <cell r="E201">
            <v>41364</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row>
        <row r="202">
          <cell r="C202">
            <v>500704069</v>
          </cell>
          <cell r="D202">
            <v>41000</v>
          </cell>
          <cell r="E202">
            <v>41364</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row>
        <row r="203">
          <cell r="C203">
            <v>500704077</v>
          </cell>
          <cell r="D203">
            <v>41000</v>
          </cell>
          <cell r="E203">
            <v>41364</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row>
        <row r="204">
          <cell r="C204">
            <v>500704093</v>
          </cell>
          <cell r="D204">
            <v>41000</v>
          </cell>
          <cell r="E204">
            <v>41364</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row>
        <row r="205">
          <cell r="C205">
            <v>504544909</v>
          </cell>
          <cell r="D205">
            <v>41000</v>
          </cell>
          <cell r="E205">
            <v>41364</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row>
        <row r="206">
          <cell r="C206">
            <v>506087204</v>
          </cell>
          <cell r="D206">
            <v>41000</v>
          </cell>
          <cell r="E206">
            <v>41364</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row>
        <row r="207">
          <cell r="C207">
            <v>509509303</v>
          </cell>
          <cell r="D207">
            <v>41000</v>
          </cell>
          <cell r="E207">
            <v>41364</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row>
        <row r="208">
          <cell r="C208">
            <v>500016376</v>
          </cell>
          <cell r="D208">
            <v>41000</v>
          </cell>
          <cell r="E208">
            <v>41364</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row>
        <row r="209">
          <cell r="C209">
            <v>500019575</v>
          </cell>
          <cell r="D209">
            <v>41000</v>
          </cell>
          <cell r="E209">
            <v>41364</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row>
        <row r="210">
          <cell r="C210">
            <v>503973901</v>
          </cell>
          <cell r="D210">
            <v>41000</v>
          </cell>
          <cell r="E210">
            <v>41364</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row>
        <row r="211">
          <cell r="C211">
            <v>504384108</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row>
        <row r="212">
          <cell r="C212">
            <v>509509501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minor@fourrivers.or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comments" Target="../comments2.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vmlDrawing" Target="../drawings/vmlDrawing2.vml"/><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41"/>
  <sheetViews>
    <sheetView tabSelected="1" zoomScaleNormal="90" workbookViewId="0">
      <pane xSplit="3" ySplit="6" topLeftCell="H7" activePane="bottomRight" state="frozen"/>
      <selection pane="topRight" activeCell="E1" sqref="E1"/>
      <selection pane="bottomLeft" activeCell="A9" sqref="A9"/>
      <selection pane="bottomRight"/>
    </sheetView>
  </sheetViews>
  <sheetFormatPr defaultColWidth="9.1796875" defaultRowHeight="14.5" x14ac:dyDescent="0.35"/>
  <cols>
    <col min="1" max="1" width="6.54296875" style="85" customWidth="1"/>
    <col min="2" max="2" width="55.26953125" style="85" customWidth="1"/>
    <col min="3" max="6" width="14.453125" style="85" customWidth="1"/>
    <col min="7" max="7" width="45.7265625" style="85" customWidth="1"/>
    <col min="8" max="8" width="16.453125" style="85" customWidth="1"/>
    <col min="9" max="9" width="9.1796875" style="85" customWidth="1"/>
    <col min="10" max="10" width="10.7265625" style="85" customWidth="1"/>
    <col min="11" max="11" width="13.7265625" style="85" customWidth="1"/>
    <col min="12" max="12" width="11.453125" style="85" customWidth="1"/>
    <col min="13" max="13" width="3.7265625" style="85" customWidth="1"/>
    <col min="14" max="14" width="12" style="85" customWidth="1"/>
    <col min="15" max="15" width="8.26953125" style="85" customWidth="1"/>
    <col min="16" max="16" width="3.7265625" style="85" customWidth="1"/>
    <col min="17" max="17" width="11.54296875" style="85" bestFit="1" customWidth="1"/>
    <col min="18" max="18" width="8.26953125" style="85" customWidth="1"/>
    <col min="19" max="19" width="3.7265625" style="85" customWidth="1"/>
    <col min="20" max="20" width="11.54296875" style="85" bestFit="1" customWidth="1"/>
    <col min="21" max="21" width="8.26953125" style="85" customWidth="1"/>
    <col min="22" max="22" width="3.7265625" style="85" customWidth="1"/>
    <col min="23" max="33" width="9.1796875" style="85" customWidth="1"/>
    <col min="34" max="16384" width="9.1796875" style="85"/>
  </cols>
  <sheetData>
    <row r="1" spans="1:22" s="25" customFormat="1" ht="21" x14ac:dyDescent="0.5">
      <c r="A1" s="178" t="s">
        <v>377</v>
      </c>
      <c r="B1" s="85"/>
      <c r="C1" s="177"/>
      <c r="D1" s="177"/>
      <c r="E1" s="177"/>
      <c r="F1" s="177"/>
      <c r="G1" s="176"/>
      <c r="H1" s="176"/>
      <c r="I1" s="176"/>
      <c r="J1" s="176"/>
    </row>
    <row r="2" spans="1:22" s="25" customFormat="1" ht="21.5" thickBot="1" x14ac:dyDescent="0.55000000000000004">
      <c r="A2" s="178" t="s">
        <v>487</v>
      </c>
      <c r="B2" s="85"/>
      <c r="C2" s="177"/>
      <c r="D2" s="177"/>
      <c r="E2" s="177"/>
      <c r="F2" s="177"/>
      <c r="G2" s="176"/>
      <c r="H2" s="176"/>
      <c r="I2" s="176"/>
      <c r="J2" s="176"/>
    </row>
    <row r="3" spans="1:22" s="25" customFormat="1" ht="30" customHeight="1" x14ac:dyDescent="0.35">
      <c r="A3" s="281" t="s">
        <v>378</v>
      </c>
      <c r="B3" s="283" t="s">
        <v>568</v>
      </c>
      <c r="C3" s="198"/>
      <c r="D3" s="198"/>
      <c r="E3" s="198"/>
      <c r="F3" s="198"/>
      <c r="G3" s="199"/>
      <c r="H3" s="199"/>
      <c r="I3" s="199"/>
      <c r="J3" s="199"/>
      <c r="K3" s="285" t="s">
        <v>480</v>
      </c>
      <c r="L3" s="286"/>
      <c r="M3" s="287"/>
      <c r="N3" s="285" t="s">
        <v>525</v>
      </c>
      <c r="O3" s="286"/>
      <c r="P3" s="287"/>
      <c r="Q3" s="285" t="s">
        <v>525</v>
      </c>
      <c r="R3" s="286"/>
      <c r="S3" s="287"/>
      <c r="T3" s="285" t="s">
        <v>556</v>
      </c>
      <c r="U3" s="286"/>
      <c r="V3" s="287"/>
    </row>
    <row r="4" spans="1:22" ht="60" customHeight="1" thickBot="1" x14ac:dyDescent="0.4">
      <c r="A4" s="282"/>
      <c r="B4" s="284"/>
      <c r="C4" s="194"/>
      <c r="D4" s="194"/>
      <c r="E4" s="194"/>
      <c r="F4" s="194"/>
      <c r="G4" s="195"/>
      <c r="H4" s="195"/>
      <c r="I4" s="195"/>
      <c r="J4" s="195"/>
      <c r="K4" s="288" t="s">
        <v>540</v>
      </c>
      <c r="L4" s="289"/>
      <c r="M4" s="290"/>
      <c r="N4" s="288" t="s">
        <v>541</v>
      </c>
      <c r="O4" s="289"/>
      <c r="P4" s="290"/>
      <c r="Q4" s="288" t="s">
        <v>559</v>
      </c>
      <c r="R4" s="289"/>
      <c r="S4" s="290"/>
      <c r="T4" s="288" t="s">
        <v>569</v>
      </c>
      <c r="U4" s="289"/>
      <c r="V4" s="290"/>
    </row>
    <row r="5" spans="1:22" ht="15" customHeight="1" x14ac:dyDescent="0.35">
      <c r="A5" s="237"/>
      <c r="B5" s="240"/>
      <c r="C5" s="246" t="s">
        <v>470</v>
      </c>
      <c r="D5" s="246" t="s">
        <v>471</v>
      </c>
      <c r="E5" s="246"/>
      <c r="F5" s="246" t="s">
        <v>380</v>
      </c>
      <c r="G5" s="229"/>
      <c r="H5" s="229"/>
      <c r="I5" s="229"/>
      <c r="J5" s="230"/>
      <c r="K5" s="223" t="s">
        <v>379</v>
      </c>
      <c r="L5" s="224" t="s">
        <v>381</v>
      </c>
      <c r="M5" s="225"/>
      <c r="N5" s="223" t="s">
        <v>379</v>
      </c>
      <c r="O5" s="224" t="s">
        <v>381</v>
      </c>
      <c r="P5" s="225"/>
      <c r="Q5" s="223" t="s">
        <v>379</v>
      </c>
      <c r="R5" s="224" t="s">
        <v>381</v>
      </c>
      <c r="S5" s="225"/>
      <c r="T5" s="223" t="s">
        <v>379</v>
      </c>
      <c r="U5" s="224" t="s">
        <v>381</v>
      </c>
      <c r="V5" s="225"/>
    </row>
    <row r="6" spans="1:22" s="200" customFormat="1" ht="15" customHeight="1" thickBot="1" x14ac:dyDescent="0.4">
      <c r="A6" s="231" t="s">
        <v>373</v>
      </c>
      <c r="B6" s="241" t="s">
        <v>464</v>
      </c>
      <c r="C6" s="231" t="s">
        <v>374</v>
      </c>
      <c r="D6" s="260" t="s">
        <v>374</v>
      </c>
      <c r="E6" s="241" t="s">
        <v>375</v>
      </c>
      <c r="F6" s="241" t="s">
        <v>7</v>
      </c>
      <c r="G6" s="231" t="s">
        <v>333</v>
      </c>
      <c r="H6" s="231" t="s">
        <v>376</v>
      </c>
      <c r="I6" s="231" t="s">
        <v>334</v>
      </c>
      <c r="J6" s="231" t="s">
        <v>222</v>
      </c>
      <c r="K6" s="226" t="s">
        <v>7</v>
      </c>
      <c r="L6" s="228" t="s">
        <v>11</v>
      </c>
      <c r="M6" s="227"/>
      <c r="N6" s="226" t="s">
        <v>7</v>
      </c>
      <c r="O6" s="228" t="s">
        <v>11</v>
      </c>
      <c r="P6" s="227"/>
      <c r="Q6" s="226" t="s">
        <v>7</v>
      </c>
      <c r="R6" s="228" t="s">
        <v>11</v>
      </c>
      <c r="S6" s="227"/>
      <c r="T6" s="226" t="s">
        <v>7</v>
      </c>
      <c r="U6" s="228" t="s">
        <v>11</v>
      </c>
      <c r="V6" s="227"/>
    </row>
    <row r="7" spans="1:22" s="269" customFormat="1" ht="15" customHeight="1" x14ac:dyDescent="0.35">
      <c r="A7" s="238">
        <v>1</v>
      </c>
      <c r="B7" s="219" t="s">
        <v>523</v>
      </c>
      <c r="C7" s="238">
        <v>1184360273</v>
      </c>
      <c r="D7" s="179"/>
      <c r="E7" s="254">
        <v>45399</v>
      </c>
      <c r="F7" s="254"/>
      <c r="G7" s="268" t="s">
        <v>524</v>
      </c>
      <c r="H7" s="219" t="s">
        <v>20</v>
      </c>
      <c r="I7" s="220" t="s">
        <v>12</v>
      </c>
      <c r="J7" s="220">
        <v>63857</v>
      </c>
      <c r="K7" s="259"/>
      <c r="L7" s="207"/>
      <c r="M7" s="217"/>
      <c r="N7" s="272">
        <v>45658</v>
      </c>
      <c r="O7" s="270">
        <v>152</v>
      </c>
      <c r="P7" s="210"/>
      <c r="Q7" s="272">
        <v>45658</v>
      </c>
      <c r="R7" s="270">
        <v>152</v>
      </c>
      <c r="S7" s="210"/>
      <c r="T7" s="272">
        <v>46023</v>
      </c>
      <c r="U7" s="270">
        <v>145</v>
      </c>
      <c r="V7" s="210"/>
    </row>
    <row r="8" spans="1:22" s="269" customFormat="1" ht="15" customHeight="1" x14ac:dyDescent="0.35">
      <c r="A8" s="238">
        <v>2</v>
      </c>
      <c r="B8" s="219" t="s">
        <v>527</v>
      </c>
      <c r="C8" s="238">
        <v>1740881929</v>
      </c>
      <c r="D8" s="179"/>
      <c r="E8" s="254">
        <v>45642</v>
      </c>
      <c r="F8" s="254" t="s">
        <v>547</v>
      </c>
      <c r="G8" s="268" t="s">
        <v>531</v>
      </c>
      <c r="H8" s="219" t="s">
        <v>403</v>
      </c>
      <c r="I8" s="220" t="s">
        <v>194</v>
      </c>
      <c r="J8" s="220">
        <v>66002</v>
      </c>
      <c r="K8" s="201"/>
      <c r="L8" s="202"/>
      <c r="M8" s="214"/>
      <c r="N8" s="272">
        <v>45658</v>
      </c>
      <c r="O8" s="204">
        <v>152</v>
      </c>
      <c r="P8" s="210"/>
      <c r="Q8" s="201"/>
      <c r="R8" s="202"/>
      <c r="S8" s="221"/>
      <c r="T8" s="201"/>
      <c r="U8" s="202"/>
      <c r="V8" s="221"/>
    </row>
    <row r="9" spans="1:22" s="269" customFormat="1" ht="15" customHeight="1" x14ac:dyDescent="0.35">
      <c r="A9" s="238">
        <v>3</v>
      </c>
      <c r="B9" s="219" t="s">
        <v>528</v>
      </c>
      <c r="C9" s="238">
        <v>1346873502</v>
      </c>
      <c r="D9" s="179"/>
      <c r="E9" s="254">
        <v>45642</v>
      </c>
      <c r="F9" s="254" t="s">
        <v>547</v>
      </c>
      <c r="G9" s="268" t="s">
        <v>532</v>
      </c>
      <c r="H9" s="219" t="s">
        <v>533</v>
      </c>
      <c r="I9" s="220" t="s">
        <v>194</v>
      </c>
      <c r="J9" s="220">
        <v>66439</v>
      </c>
      <c r="K9" s="201"/>
      <c r="L9" s="202"/>
      <c r="M9" s="214"/>
      <c r="N9" s="272">
        <v>45658</v>
      </c>
      <c r="O9" s="204">
        <v>152</v>
      </c>
      <c r="P9" s="210"/>
      <c r="Q9" s="201"/>
      <c r="R9" s="202"/>
      <c r="S9" s="221"/>
      <c r="T9" s="201"/>
      <c r="U9" s="202"/>
      <c r="V9" s="221"/>
    </row>
    <row r="10" spans="1:22" s="269" customFormat="1" ht="15" customHeight="1" x14ac:dyDescent="0.35">
      <c r="A10" s="238">
        <v>4</v>
      </c>
      <c r="B10" s="219" t="s">
        <v>529</v>
      </c>
      <c r="C10" s="238">
        <v>1780391409</v>
      </c>
      <c r="D10" s="179"/>
      <c r="E10" s="254">
        <v>45645</v>
      </c>
      <c r="F10" s="254" t="s">
        <v>547</v>
      </c>
      <c r="G10" s="268" t="s">
        <v>535</v>
      </c>
      <c r="H10" s="219" t="s">
        <v>534</v>
      </c>
      <c r="I10" s="220" t="s">
        <v>194</v>
      </c>
      <c r="J10" s="220">
        <v>66043</v>
      </c>
      <c r="K10" s="201"/>
      <c r="L10" s="202"/>
      <c r="M10" s="214"/>
      <c r="N10" s="272">
        <v>45658</v>
      </c>
      <c r="O10" s="204">
        <v>152</v>
      </c>
      <c r="P10" s="210"/>
      <c r="Q10" s="201"/>
      <c r="R10" s="202"/>
      <c r="S10" s="221"/>
      <c r="T10" s="201"/>
      <c r="U10" s="202"/>
      <c r="V10" s="221"/>
    </row>
    <row r="11" spans="1:22" s="269" customFormat="1" ht="15" customHeight="1" x14ac:dyDescent="0.35">
      <c r="A11" s="238">
        <v>5</v>
      </c>
      <c r="B11" s="219" t="s">
        <v>530</v>
      </c>
      <c r="C11" s="238">
        <v>1962588822</v>
      </c>
      <c r="D11" s="179"/>
      <c r="E11" s="254">
        <v>38261</v>
      </c>
      <c r="F11" s="254" t="s">
        <v>570</v>
      </c>
      <c r="G11" s="268" t="s">
        <v>536</v>
      </c>
      <c r="H11" s="219" t="s">
        <v>403</v>
      </c>
      <c r="I11" s="220" t="s">
        <v>194</v>
      </c>
      <c r="J11" s="220">
        <v>66002</v>
      </c>
      <c r="K11" s="201"/>
      <c r="L11" s="202"/>
      <c r="M11" s="214"/>
      <c r="N11" s="272">
        <v>45658</v>
      </c>
      <c r="O11" s="204">
        <v>152</v>
      </c>
      <c r="P11" s="210"/>
      <c r="Q11" s="201"/>
      <c r="R11" s="202"/>
      <c r="S11" s="221"/>
      <c r="T11" s="201"/>
      <c r="U11" s="202"/>
      <c r="V11" s="221"/>
    </row>
    <row r="12" spans="1:22" s="269" customFormat="1" ht="15" customHeight="1" x14ac:dyDescent="0.35">
      <c r="A12" s="238">
        <v>6</v>
      </c>
      <c r="B12" s="219" t="s">
        <v>537</v>
      </c>
      <c r="C12" s="238">
        <v>1104905033</v>
      </c>
      <c r="D12" s="179"/>
      <c r="E12" s="254">
        <v>45645</v>
      </c>
      <c r="F12" s="254" t="s">
        <v>547</v>
      </c>
      <c r="G12" s="268" t="s">
        <v>538</v>
      </c>
      <c r="H12" s="219" t="s">
        <v>79</v>
      </c>
      <c r="I12" s="220" t="s">
        <v>194</v>
      </c>
      <c r="J12" s="220">
        <v>66087</v>
      </c>
      <c r="K12" s="259"/>
      <c r="L12" s="207"/>
      <c r="M12" s="217"/>
      <c r="N12" s="272">
        <v>45658</v>
      </c>
      <c r="O12" s="204">
        <v>152</v>
      </c>
      <c r="P12" s="210"/>
      <c r="Q12" s="201"/>
      <c r="R12" s="202"/>
      <c r="S12" s="221"/>
      <c r="T12" s="201"/>
      <c r="U12" s="202"/>
      <c r="V12" s="221"/>
    </row>
    <row r="13" spans="1:22" s="269" customFormat="1" ht="15" customHeight="1" x14ac:dyDescent="0.35">
      <c r="A13" s="238">
        <v>7</v>
      </c>
      <c r="B13" s="219" t="s">
        <v>16</v>
      </c>
      <c r="C13" s="238">
        <v>1871593905</v>
      </c>
      <c r="D13" s="179"/>
      <c r="E13" s="254">
        <v>38265</v>
      </c>
      <c r="F13" s="254"/>
      <c r="G13" s="268" t="s">
        <v>211</v>
      </c>
      <c r="H13" s="219" t="s">
        <v>17</v>
      </c>
      <c r="I13" s="220" t="s">
        <v>12</v>
      </c>
      <c r="J13" s="220">
        <v>63873</v>
      </c>
      <c r="K13" s="203">
        <v>45292</v>
      </c>
      <c r="L13" s="204">
        <v>95.09</v>
      </c>
      <c r="M13" s="263"/>
      <c r="N13" s="273">
        <v>45658</v>
      </c>
      <c r="O13" s="205">
        <v>106.21</v>
      </c>
      <c r="P13" s="264"/>
      <c r="Q13" s="273">
        <v>45658</v>
      </c>
      <c r="R13" s="205">
        <v>106.21</v>
      </c>
      <c r="S13" s="264"/>
      <c r="T13" s="273">
        <v>46023</v>
      </c>
      <c r="U13" s="205">
        <v>106.21</v>
      </c>
      <c r="V13" s="264"/>
    </row>
    <row r="14" spans="1:22" s="200" customFormat="1" x14ac:dyDescent="0.35">
      <c r="A14" s="238">
        <v>8</v>
      </c>
      <c r="B14" s="219" t="s">
        <v>335</v>
      </c>
      <c r="C14" s="238">
        <v>1245545391</v>
      </c>
      <c r="D14" s="179"/>
      <c r="E14" s="254">
        <v>38630</v>
      </c>
      <c r="F14" s="254"/>
      <c r="G14" s="219" t="s">
        <v>382</v>
      </c>
      <c r="H14" s="219" t="s">
        <v>36</v>
      </c>
      <c r="I14" s="220" t="s">
        <v>12</v>
      </c>
      <c r="J14" s="220">
        <v>63640</v>
      </c>
      <c r="K14" s="203">
        <v>45292</v>
      </c>
      <c r="L14" s="204">
        <v>139</v>
      </c>
      <c r="M14" s="263"/>
      <c r="N14" s="273">
        <v>45658</v>
      </c>
      <c r="O14" s="205">
        <v>152</v>
      </c>
      <c r="P14" s="264"/>
      <c r="Q14" s="273">
        <v>45658</v>
      </c>
      <c r="R14" s="205">
        <v>152</v>
      </c>
      <c r="S14" s="264"/>
      <c r="T14" s="273">
        <v>46023</v>
      </c>
      <c r="U14" s="205">
        <v>165</v>
      </c>
      <c r="V14" s="264"/>
    </row>
    <row r="15" spans="1:22" s="200" customFormat="1" ht="15" customHeight="1" x14ac:dyDescent="0.35">
      <c r="A15" s="238">
        <v>9</v>
      </c>
      <c r="B15" s="242" t="s">
        <v>190</v>
      </c>
      <c r="C15" s="239">
        <v>1013981547</v>
      </c>
      <c r="D15" s="251"/>
      <c r="E15" s="254">
        <v>38078</v>
      </c>
      <c r="F15" s="254"/>
      <c r="G15" s="242" t="s">
        <v>308</v>
      </c>
      <c r="H15" s="242" t="s">
        <v>191</v>
      </c>
      <c r="I15" s="249" t="s">
        <v>192</v>
      </c>
      <c r="J15" s="249">
        <v>62312</v>
      </c>
      <c r="K15" s="257">
        <v>45292</v>
      </c>
      <c r="L15" s="205">
        <v>139</v>
      </c>
      <c r="M15" s="264"/>
      <c r="N15" s="273">
        <v>45658</v>
      </c>
      <c r="O15" s="205">
        <v>152</v>
      </c>
      <c r="P15" s="264"/>
      <c r="Q15" s="273">
        <v>45658</v>
      </c>
      <c r="R15" s="205">
        <v>152</v>
      </c>
      <c r="S15" s="264"/>
      <c r="T15" s="273">
        <v>46023</v>
      </c>
      <c r="U15" s="205">
        <v>165</v>
      </c>
      <c r="V15" s="264"/>
    </row>
    <row r="16" spans="1:22" s="200" customFormat="1" ht="14.25" customHeight="1" x14ac:dyDescent="0.35">
      <c r="A16" s="238">
        <v>10</v>
      </c>
      <c r="B16" s="242" t="s">
        <v>292</v>
      </c>
      <c r="C16" s="238">
        <v>1629286976</v>
      </c>
      <c r="D16" s="251"/>
      <c r="E16" s="254">
        <v>38575</v>
      </c>
      <c r="F16" s="254"/>
      <c r="G16" s="242" t="s">
        <v>226</v>
      </c>
      <c r="H16" s="242" t="s">
        <v>39</v>
      </c>
      <c r="I16" s="249" t="s">
        <v>12</v>
      </c>
      <c r="J16" s="249">
        <v>63645</v>
      </c>
      <c r="K16" s="257">
        <v>45292</v>
      </c>
      <c r="L16" s="205">
        <v>139</v>
      </c>
      <c r="M16" s="210"/>
      <c r="N16" s="273">
        <v>45658</v>
      </c>
      <c r="O16" s="205">
        <v>145</v>
      </c>
      <c r="P16" s="264"/>
      <c r="Q16" s="273">
        <v>45658</v>
      </c>
      <c r="R16" s="205">
        <v>145</v>
      </c>
      <c r="S16" s="264"/>
      <c r="T16" s="273">
        <v>46023</v>
      </c>
      <c r="U16" s="205">
        <v>165</v>
      </c>
      <c r="V16" s="264"/>
    </row>
    <row r="17" spans="1:22" s="206" customFormat="1" ht="15" customHeight="1" x14ac:dyDescent="0.35">
      <c r="A17" s="238">
        <v>11</v>
      </c>
      <c r="B17" s="242" t="s">
        <v>424</v>
      </c>
      <c r="C17" s="238">
        <v>1588168215</v>
      </c>
      <c r="D17" s="251"/>
      <c r="E17" s="254">
        <v>43854</v>
      </c>
      <c r="F17" s="254"/>
      <c r="G17" s="242" t="s">
        <v>423</v>
      </c>
      <c r="H17" s="242" t="s">
        <v>131</v>
      </c>
      <c r="I17" s="249" t="s">
        <v>12</v>
      </c>
      <c r="J17" s="249">
        <v>63334</v>
      </c>
      <c r="K17" s="257">
        <v>45292</v>
      </c>
      <c r="L17" s="205">
        <v>139</v>
      </c>
      <c r="M17" s="210"/>
      <c r="N17" s="273">
        <v>45658</v>
      </c>
      <c r="O17" s="205">
        <v>152</v>
      </c>
      <c r="P17" s="264"/>
      <c r="Q17" s="273">
        <v>45658</v>
      </c>
      <c r="R17" s="205">
        <v>152</v>
      </c>
      <c r="S17" s="264"/>
      <c r="T17" s="273">
        <v>46023</v>
      </c>
      <c r="U17" s="205">
        <v>165</v>
      </c>
      <c r="V17" s="264"/>
    </row>
    <row r="18" spans="1:22" s="206" customFormat="1" ht="15" customHeight="1" x14ac:dyDescent="0.35">
      <c r="A18" s="238">
        <v>12</v>
      </c>
      <c r="B18" s="242" t="s">
        <v>550</v>
      </c>
      <c r="C18" s="238">
        <v>1558108837</v>
      </c>
      <c r="D18" s="251"/>
      <c r="E18" s="254">
        <v>45895</v>
      </c>
      <c r="F18" s="254"/>
      <c r="G18" s="242" t="s">
        <v>551</v>
      </c>
      <c r="H18" s="242" t="s">
        <v>552</v>
      </c>
      <c r="I18" s="249" t="s">
        <v>12</v>
      </c>
      <c r="J18" s="249">
        <v>65233</v>
      </c>
      <c r="K18" s="258"/>
      <c r="L18" s="222"/>
      <c r="M18" s="212"/>
      <c r="N18" s="258"/>
      <c r="O18" s="222"/>
      <c r="P18" s="212"/>
      <c r="Q18" s="273">
        <v>45895</v>
      </c>
      <c r="R18" s="205">
        <v>152</v>
      </c>
      <c r="S18" s="210">
        <v>3</v>
      </c>
      <c r="T18" s="273">
        <v>46023</v>
      </c>
      <c r="U18" s="205">
        <v>165</v>
      </c>
      <c r="V18" s="210"/>
    </row>
    <row r="19" spans="1:22" s="206" customFormat="1" ht="15" customHeight="1" x14ac:dyDescent="0.35">
      <c r="A19" s="238">
        <v>13</v>
      </c>
      <c r="B19" s="242" t="s">
        <v>550</v>
      </c>
      <c r="C19" s="238">
        <v>1376380659</v>
      </c>
      <c r="D19" s="251"/>
      <c r="E19" s="254">
        <v>45895</v>
      </c>
      <c r="F19" s="254"/>
      <c r="G19" s="242" t="s">
        <v>553</v>
      </c>
      <c r="H19" s="242" t="s">
        <v>554</v>
      </c>
      <c r="I19" s="249" t="s">
        <v>12</v>
      </c>
      <c r="J19" s="249">
        <v>65265</v>
      </c>
      <c r="K19" s="258"/>
      <c r="L19" s="222"/>
      <c r="M19" s="212"/>
      <c r="N19" s="258"/>
      <c r="O19" s="222"/>
      <c r="P19" s="212"/>
      <c r="Q19" s="273">
        <v>45895</v>
      </c>
      <c r="R19" s="205">
        <v>152</v>
      </c>
      <c r="S19" s="210">
        <v>3</v>
      </c>
      <c r="T19" s="273">
        <v>46023</v>
      </c>
      <c r="U19" s="205">
        <v>165</v>
      </c>
      <c r="V19" s="210"/>
    </row>
    <row r="20" spans="1:22" s="206" customFormat="1" ht="15" customHeight="1" x14ac:dyDescent="0.35">
      <c r="A20" s="238">
        <v>14</v>
      </c>
      <c r="B20" s="242" t="s">
        <v>550</v>
      </c>
      <c r="C20" s="238">
        <v>1538906813</v>
      </c>
      <c r="D20" s="251"/>
      <c r="E20" s="254">
        <v>45895</v>
      </c>
      <c r="F20" s="254"/>
      <c r="G20" s="242" t="s">
        <v>555</v>
      </c>
      <c r="H20" s="242" t="s">
        <v>108</v>
      </c>
      <c r="I20" s="249" t="s">
        <v>12</v>
      </c>
      <c r="J20" s="249">
        <v>65270</v>
      </c>
      <c r="K20" s="258"/>
      <c r="L20" s="222"/>
      <c r="M20" s="212"/>
      <c r="N20" s="258"/>
      <c r="O20" s="222"/>
      <c r="P20" s="212"/>
      <c r="Q20" s="273">
        <v>45895</v>
      </c>
      <c r="R20" s="205">
        <v>152</v>
      </c>
      <c r="S20" s="210">
        <v>3</v>
      </c>
      <c r="T20" s="273">
        <v>46023</v>
      </c>
      <c r="U20" s="205">
        <v>165</v>
      </c>
      <c r="V20" s="210"/>
    </row>
    <row r="21" spans="1:22" s="200" customFormat="1" ht="15" customHeight="1" x14ac:dyDescent="0.35">
      <c r="A21" s="238">
        <v>15</v>
      </c>
      <c r="B21" s="242" t="s">
        <v>337</v>
      </c>
      <c r="C21" s="238">
        <v>1154656940</v>
      </c>
      <c r="D21" s="251"/>
      <c r="E21" s="254">
        <v>40409</v>
      </c>
      <c r="F21" s="254"/>
      <c r="G21" s="242" t="s">
        <v>499</v>
      </c>
      <c r="H21" s="242" t="s">
        <v>92</v>
      </c>
      <c r="I21" s="249" t="s">
        <v>12</v>
      </c>
      <c r="J21" s="249">
        <v>65616</v>
      </c>
      <c r="K21" s="203">
        <v>45292</v>
      </c>
      <c r="L21" s="204">
        <v>139</v>
      </c>
      <c r="M21" s="264"/>
      <c r="N21" s="273">
        <v>45658</v>
      </c>
      <c r="O21" s="205">
        <v>152</v>
      </c>
      <c r="P21" s="264"/>
      <c r="Q21" s="273">
        <v>45658</v>
      </c>
      <c r="R21" s="205">
        <v>152</v>
      </c>
      <c r="S21" s="264"/>
      <c r="T21" s="273">
        <v>46023</v>
      </c>
      <c r="U21" s="205">
        <v>165</v>
      </c>
      <c r="V21" s="264"/>
    </row>
    <row r="22" spans="1:22" s="206" customFormat="1" ht="15" customHeight="1" x14ac:dyDescent="0.35">
      <c r="A22" s="238">
        <v>16</v>
      </c>
      <c r="B22" s="242" t="s">
        <v>181</v>
      </c>
      <c r="C22" s="238">
        <v>1700902244</v>
      </c>
      <c r="D22" s="251"/>
      <c r="E22" s="254">
        <v>37379</v>
      </c>
      <c r="F22" s="254"/>
      <c r="G22" s="242" t="s">
        <v>498</v>
      </c>
      <c r="H22" s="242" t="s">
        <v>13</v>
      </c>
      <c r="I22" s="249" t="s">
        <v>12</v>
      </c>
      <c r="J22" s="249">
        <v>65653</v>
      </c>
      <c r="K22" s="257">
        <v>45292</v>
      </c>
      <c r="L22" s="205">
        <v>139</v>
      </c>
      <c r="M22" s="264"/>
      <c r="N22" s="273">
        <v>45658</v>
      </c>
      <c r="O22" s="205">
        <v>152</v>
      </c>
      <c r="P22" s="264"/>
      <c r="Q22" s="273">
        <v>45658</v>
      </c>
      <c r="R22" s="205">
        <v>152</v>
      </c>
      <c r="S22" s="264"/>
      <c r="T22" s="273">
        <v>46023</v>
      </c>
      <c r="U22" s="205">
        <v>165</v>
      </c>
      <c r="V22" s="264"/>
    </row>
    <row r="23" spans="1:22" s="200" customFormat="1" ht="15.75" customHeight="1" x14ac:dyDescent="0.35">
      <c r="A23" s="238">
        <v>17</v>
      </c>
      <c r="B23" s="242" t="s">
        <v>26</v>
      </c>
      <c r="C23" s="239">
        <v>1720075161</v>
      </c>
      <c r="D23" s="251"/>
      <c r="E23" s="254">
        <v>38054</v>
      </c>
      <c r="F23" s="254"/>
      <c r="G23" s="242" t="s">
        <v>405</v>
      </c>
      <c r="H23" s="242" t="s">
        <v>27</v>
      </c>
      <c r="I23" s="249" t="s">
        <v>12</v>
      </c>
      <c r="J23" s="249">
        <v>65775</v>
      </c>
      <c r="K23" s="257">
        <v>45292</v>
      </c>
      <c r="L23" s="205">
        <v>139</v>
      </c>
      <c r="M23" s="210"/>
      <c r="N23" s="273">
        <v>45292</v>
      </c>
      <c r="O23" s="205">
        <v>139</v>
      </c>
      <c r="P23" s="264"/>
      <c r="Q23" s="273">
        <v>45292</v>
      </c>
      <c r="R23" s="205">
        <v>139</v>
      </c>
      <c r="S23" s="264"/>
      <c r="T23" s="273">
        <v>46023</v>
      </c>
      <c r="U23" s="205">
        <v>139</v>
      </c>
      <c r="V23" s="264"/>
    </row>
    <row r="24" spans="1:22" s="200" customFormat="1" ht="15" customHeight="1" x14ac:dyDescent="0.35">
      <c r="A24" s="238">
        <v>18</v>
      </c>
      <c r="B24" s="242" t="s">
        <v>297</v>
      </c>
      <c r="C24" s="239">
        <v>1720359243</v>
      </c>
      <c r="D24" s="251"/>
      <c r="E24" s="254">
        <v>37960</v>
      </c>
      <c r="F24" s="254"/>
      <c r="G24" s="243" t="s">
        <v>383</v>
      </c>
      <c r="H24" s="242" t="s">
        <v>19</v>
      </c>
      <c r="I24" s="249" t="s">
        <v>12</v>
      </c>
      <c r="J24" s="249">
        <v>63701</v>
      </c>
      <c r="K24" s="257">
        <v>45292</v>
      </c>
      <c r="L24" s="205">
        <v>139</v>
      </c>
      <c r="M24" s="210"/>
      <c r="N24" s="273">
        <v>45658</v>
      </c>
      <c r="O24" s="205">
        <v>128.91999999999999</v>
      </c>
      <c r="P24" s="264"/>
      <c r="Q24" s="273">
        <v>45658</v>
      </c>
      <c r="R24" s="205">
        <v>128.91999999999999</v>
      </c>
      <c r="S24" s="264"/>
      <c r="T24" s="273">
        <v>46023</v>
      </c>
      <c r="U24" s="205">
        <v>140</v>
      </c>
      <c r="V24" s="264"/>
    </row>
    <row r="25" spans="1:22" s="200" customFormat="1" ht="15" customHeight="1" x14ac:dyDescent="0.35">
      <c r="A25" s="238">
        <v>19</v>
      </c>
      <c r="B25" s="242" t="s">
        <v>237</v>
      </c>
      <c r="C25" s="239">
        <v>1831174762</v>
      </c>
      <c r="D25" s="251"/>
      <c r="E25" s="254">
        <v>35270</v>
      </c>
      <c r="F25" s="254"/>
      <c r="G25" s="242" t="s">
        <v>472</v>
      </c>
      <c r="H25" s="242" t="s">
        <v>19</v>
      </c>
      <c r="I25" s="249" t="s">
        <v>12</v>
      </c>
      <c r="J25" s="249">
        <v>63702</v>
      </c>
      <c r="K25" s="257">
        <v>45292</v>
      </c>
      <c r="L25" s="205">
        <v>139</v>
      </c>
      <c r="M25" s="264"/>
      <c r="N25" s="273">
        <v>45658</v>
      </c>
      <c r="O25" s="205">
        <v>152</v>
      </c>
      <c r="P25" s="264"/>
      <c r="Q25" s="273">
        <v>45658</v>
      </c>
      <c r="R25" s="205">
        <v>152</v>
      </c>
      <c r="S25" s="264"/>
      <c r="T25" s="273">
        <v>46023</v>
      </c>
      <c r="U25" s="205">
        <v>165</v>
      </c>
      <c r="V25" s="264"/>
    </row>
    <row r="26" spans="1:22" s="200" customFormat="1" ht="15" customHeight="1" x14ac:dyDescent="0.35">
      <c r="A26" s="238">
        <v>20</v>
      </c>
      <c r="B26" s="219" t="s">
        <v>32</v>
      </c>
      <c r="C26" s="261">
        <v>1619648532</v>
      </c>
      <c r="D26" s="251">
        <v>1164615316</v>
      </c>
      <c r="E26" s="254">
        <v>39756</v>
      </c>
      <c r="F26" s="254"/>
      <c r="G26" s="219" t="s">
        <v>277</v>
      </c>
      <c r="H26" s="219" t="s">
        <v>33</v>
      </c>
      <c r="I26" s="220" t="s">
        <v>12</v>
      </c>
      <c r="J26" s="220">
        <v>65240</v>
      </c>
      <c r="K26" s="203">
        <v>45292</v>
      </c>
      <c r="L26" s="204">
        <v>139</v>
      </c>
      <c r="M26" s="267"/>
      <c r="N26" s="273">
        <v>45658</v>
      </c>
      <c r="O26" s="205">
        <v>152</v>
      </c>
      <c r="P26" s="264"/>
      <c r="Q26" s="273">
        <v>45658</v>
      </c>
      <c r="R26" s="205">
        <v>152</v>
      </c>
      <c r="S26" s="264"/>
      <c r="T26" s="273">
        <v>46023</v>
      </c>
      <c r="U26" s="205">
        <v>165</v>
      </c>
      <c r="V26" s="264"/>
    </row>
    <row r="27" spans="1:22" s="200" customFormat="1" ht="15" customHeight="1" x14ac:dyDescent="0.35">
      <c r="A27" s="238">
        <v>21</v>
      </c>
      <c r="B27" s="219" t="s">
        <v>42</v>
      </c>
      <c r="C27" s="238">
        <v>1013993898</v>
      </c>
      <c r="D27" s="251"/>
      <c r="E27" s="254">
        <v>35604</v>
      </c>
      <c r="F27" s="254"/>
      <c r="G27" s="219" t="s">
        <v>384</v>
      </c>
      <c r="H27" s="242" t="s">
        <v>43</v>
      </c>
      <c r="I27" s="249" t="s">
        <v>12</v>
      </c>
      <c r="J27" s="249">
        <v>65632</v>
      </c>
      <c r="K27" s="257">
        <v>45292</v>
      </c>
      <c r="L27" s="205">
        <v>120</v>
      </c>
      <c r="M27" s="210"/>
      <c r="N27" s="273">
        <v>45658</v>
      </c>
      <c r="O27" s="205">
        <v>110</v>
      </c>
      <c r="P27" s="264"/>
      <c r="Q27" s="273">
        <v>45658</v>
      </c>
      <c r="R27" s="205">
        <v>110</v>
      </c>
      <c r="S27" s="264"/>
      <c r="T27" s="273">
        <v>46023</v>
      </c>
      <c r="U27" s="205">
        <v>115</v>
      </c>
      <c r="V27" s="264"/>
    </row>
    <row r="28" spans="1:22" s="200" customFormat="1" ht="15" customHeight="1" x14ac:dyDescent="0.35">
      <c r="A28" s="238">
        <v>22</v>
      </c>
      <c r="B28" s="219" t="s">
        <v>313</v>
      </c>
      <c r="C28" s="239">
        <v>1407950520</v>
      </c>
      <c r="D28" s="251"/>
      <c r="E28" s="254">
        <v>34499</v>
      </c>
      <c r="F28" s="254"/>
      <c r="G28" s="242" t="s">
        <v>283</v>
      </c>
      <c r="H28" s="242" t="s">
        <v>107</v>
      </c>
      <c r="I28" s="249" t="s">
        <v>12</v>
      </c>
      <c r="J28" s="249">
        <v>65793</v>
      </c>
      <c r="K28" s="257">
        <v>45292</v>
      </c>
      <c r="L28" s="205">
        <v>139</v>
      </c>
      <c r="M28" s="264"/>
      <c r="N28" s="273">
        <v>45658</v>
      </c>
      <c r="O28" s="205">
        <v>152</v>
      </c>
      <c r="P28" s="264"/>
      <c r="Q28" s="273">
        <v>45658</v>
      </c>
      <c r="R28" s="205">
        <v>152</v>
      </c>
      <c r="S28" s="264"/>
      <c r="T28" s="273">
        <v>46023</v>
      </c>
      <c r="U28" s="205">
        <v>165</v>
      </c>
      <c r="V28" s="264"/>
    </row>
    <row r="29" spans="1:22" s="206" customFormat="1" ht="15" customHeight="1" x14ac:dyDescent="0.35">
      <c r="A29" s="238">
        <v>23</v>
      </c>
      <c r="B29" s="242" t="s">
        <v>183</v>
      </c>
      <c r="C29" s="239">
        <v>1699513507</v>
      </c>
      <c r="D29" s="251">
        <v>1023028016</v>
      </c>
      <c r="E29" s="254">
        <v>44243</v>
      </c>
      <c r="F29" s="254" t="s">
        <v>549</v>
      </c>
      <c r="G29" s="242" t="s">
        <v>501</v>
      </c>
      <c r="H29" s="242" t="s">
        <v>184</v>
      </c>
      <c r="I29" s="249" t="s">
        <v>185</v>
      </c>
      <c r="J29" s="249">
        <v>72722</v>
      </c>
      <c r="K29" s="257">
        <v>45292</v>
      </c>
      <c r="L29" s="205">
        <v>139</v>
      </c>
      <c r="M29" s="264"/>
      <c r="N29" s="273">
        <v>45658</v>
      </c>
      <c r="O29" s="205">
        <v>152</v>
      </c>
      <c r="P29" s="264"/>
      <c r="Q29" s="273">
        <v>45658</v>
      </c>
      <c r="R29" s="205">
        <v>152</v>
      </c>
      <c r="S29" s="264"/>
      <c r="T29" s="259"/>
      <c r="U29" s="207"/>
      <c r="V29" s="275"/>
    </row>
    <row r="30" spans="1:22" s="200" customFormat="1" ht="15" customHeight="1" x14ac:dyDescent="0.35">
      <c r="A30" s="238">
        <v>24</v>
      </c>
      <c r="B30" s="242" t="s">
        <v>52</v>
      </c>
      <c r="C30" s="239">
        <v>1588719413</v>
      </c>
      <c r="D30" s="251"/>
      <c r="E30" s="254">
        <v>34963</v>
      </c>
      <c r="F30" s="254"/>
      <c r="G30" s="242" t="s">
        <v>242</v>
      </c>
      <c r="H30" s="242" t="s">
        <v>53</v>
      </c>
      <c r="I30" s="249" t="s">
        <v>12</v>
      </c>
      <c r="J30" s="249">
        <v>63020</v>
      </c>
      <c r="K30" s="257">
        <v>45292</v>
      </c>
      <c r="L30" s="205">
        <v>139</v>
      </c>
      <c r="M30" s="265"/>
      <c r="N30" s="273">
        <v>45658</v>
      </c>
      <c r="O30" s="205">
        <v>112</v>
      </c>
      <c r="P30" s="264"/>
      <c r="Q30" s="273">
        <v>45797</v>
      </c>
      <c r="R30" s="205">
        <v>152</v>
      </c>
      <c r="S30" s="210">
        <v>3</v>
      </c>
      <c r="T30" s="273">
        <v>46023</v>
      </c>
      <c r="U30" s="205">
        <v>152</v>
      </c>
      <c r="V30" s="210"/>
    </row>
    <row r="31" spans="1:22" s="206" customFormat="1" ht="15" customHeight="1" x14ac:dyDescent="0.35">
      <c r="A31" s="238">
        <v>25</v>
      </c>
      <c r="B31" s="242" t="s">
        <v>338</v>
      </c>
      <c r="C31" s="239">
        <v>1235135682</v>
      </c>
      <c r="D31" s="251"/>
      <c r="E31" s="254">
        <v>35669</v>
      </c>
      <c r="F31" s="254"/>
      <c r="G31" s="242" t="s">
        <v>286</v>
      </c>
      <c r="H31" s="242" t="s">
        <v>54</v>
      </c>
      <c r="I31" s="249" t="s">
        <v>12</v>
      </c>
      <c r="J31" s="249">
        <v>65459</v>
      </c>
      <c r="K31" s="257">
        <v>45292</v>
      </c>
      <c r="L31" s="205">
        <v>139</v>
      </c>
      <c r="M31" s="264"/>
      <c r="N31" s="273">
        <v>45658</v>
      </c>
      <c r="O31" s="205">
        <v>118.63</v>
      </c>
      <c r="P31" s="264"/>
      <c r="Q31" s="273">
        <v>45658</v>
      </c>
      <c r="R31" s="205">
        <v>118.63</v>
      </c>
      <c r="S31" s="264"/>
      <c r="T31" s="273">
        <v>46023</v>
      </c>
      <c r="U31" s="205">
        <v>145</v>
      </c>
      <c r="V31" s="264"/>
    </row>
    <row r="32" spans="1:22" s="206" customFormat="1" ht="15" customHeight="1" x14ac:dyDescent="0.35">
      <c r="A32" s="238">
        <v>26</v>
      </c>
      <c r="B32" s="242" t="s">
        <v>495</v>
      </c>
      <c r="C32" s="239">
        <v>1326059171</v>
      </c>
      <c r="D32" s="251"/>
      <c r="E32" s="254">
        <v>34731</v>
      </c>
      <c r="F32" s="254"/>
      <c r="G32" s="242" t="s">
        <v>496</v>
      </c>
      <c r="H32" s="242" t="s">
        <v>497</v>
      </c>
      <c r="I32" s="249" t="s">
        <v>185</v>
      </c>
      <c r="J32" s="249">
        <v>72454</v>
      </c>
      <c r="K32" s="257">
        <v>44562</v>
      </c>
      <c r="L32" s="205">
        <v>113</v>
      </c>
      <c r="M32" s="264"/>
      <c r="N32" s="273">
        <v>45658</v>
      </c>
      <c r="O32" s="205">
        <v>152</v>
      </c>
      <c r="P32" s="264"/>
      <c r="Q32" s="273">
        <v>45658</v>
      </c>
      <c r="R32" s="205">
        <v>152</v>
      </c>
      <c r="S32" s="264"/>
      <c r="T32" s="273">
        <v>46023</v>
      </c>
      <c r="U32" s="205">
        <v>165</v>
      </c>
      <c r="V32" s="264"/>
    </row>
    <row r="33" spans="1:22" s="206" customFormat="1" ht="15" customHeight="1" x14ac:dyDescent="0.35">
      <c r="A33" s="238">
        <v>27</v>
      </c>
      <c r="B33" s="242" t="s">
        <v>319</v>
      </c>
      <c r="C33" s="239">
        <v>1538591227</v>
      </c>
      <c r="D33" s="251"/>
      <c r="E33" s="254">
        <v>41505</v>
      </c>
      <c r="F33" s="254">
        <v>44927</v>
      </c>
      <c r="G33" s="242" t="s">
        <v>320</v>
      </c>
      <c r="H33" s="242" t="s">
        <v>53</v>
      </c>
      <c r="I33" s="249" t="s">
        <v>12</v>
      </c>
      <c r="J33" s="249">
        <v>63020</v>
      </c>
      <c r="K33" s="257">
        <v>45292</v>
      </c>
      <c r="L33" s="205">
        <v>139</v>
      </c>
      <c r="M33" s="262"/>
      <c r="N33" s="259"/>
      <c r="O33" s="207"/>
      <c r="P33" s="275"/>
      <c r="Q33" s="259"/>
      <c r="R33" s="207"/>
      <c r="S33" s="275"/>
      <c r="T33" s="259"/>
      <c r="U33" s="207"/>
      <c r="V33" s="275"/>
    </row>
    <row r="34" spans="1:22" s="200" customFormat="1" ht="15" customHeight="1" x14ac:dyDescent="0.35">
      <c r="A34" s="238">
        <v>28</v>
      </c>
      <c r="B34" s="242" t="s">
        <v>434</v>
      </c>
      <c r="C34" s="239">
        <v>1417928094</v>
      </c>
      <c r="D34" s="251"/>
      <c r="E34" s="254">
        <v>37099</v>
      </c>
      <c r="F34" s="254"/>
      <c r="G34" s="242" t="s">
        <v>566</v>
      </c>
      <c r="H34" s="242" t="s">
        <v>567</v>
      </c>
      <c r="I34" s="249" t="s">
        <v>12</v>
      </c>
      <c r="J34" s="249">
        <v>65714</v>
      </c>
      <c r="K34" s="257">
        <v>45292</v>
      </c>
      <c r="L34" s="205">
        <v>139</v>
      </c>
      <c r="M34" s="210"/>
      <c r="N34" s="273">
        <v>45658</v>
      </c>
      <c r="O34" s="205">
        <v>152</v>
      </c>
      <c r="P34" s="264"/>
      <c r="Q34" s="273">
        <v>45658</v>
      </c>
      <c r="R34" s="205">
        <v>152</v>
      </c>
      <c r="S34" s="264"/>
      <c r="T34" s="273">
        <v>46023</v>
      </c>
      <c r="U34" s="205">
        <v>165</v>
      </c>
      <c r="V34" s="264"/>
    </row>
    <row r="35" spans="1:22" s="200" customFormat="1" ht="15" customHeight="1" x14ac:dyDescent="0.35">
      <c r="A35" s="238">
        <v>29</v>
      </c>
      <c r="B35" s="242" t="s">
        <v>493</v>
      </c>
      <c r="C35" s="239">
        <v>1144214974</v>
      </c>
      <c r="D35" s="251"/>
      <c r="E35" s="254">
        <v>38638</v>
      </c>
      <c r="F35" s="254"/>
      <c r="G35" s="242" t="s">
        <v>494</v>
      </c>
      <c r="H35" s="242" t="s">
        <v>68</v>
      </c>
      <c r="I35" s="249" t="s">
        <v>12</v>
      </c>
      <c r="J35" s="249">
        <v>63867</v>
      </c>
      <c r="K35" s="257">
        <v>45292</v>
      </c>
      <c r="L35" s="205">
        <v>139</v>
      </c>
      <c r="M35" s="264"/>
      <c r="N35" s="273">
        <v>45658</v>
      </c>
      <c r="O35" s="205">
        <v>152</v>
      </c>
      <c r="P35" s="264"/>
      <c r="Q35" s="273">
        <v>45658</v>
      </c>
      <c r="R35" s="205">
        <v>152</v>
      </c>
      <c r="S35" s="264"/>
      <c r="T35" s="273">
        <v>46023</v>
      </c>
      <c r="U35" s="205">
        <v>165</v>
      </c>
      <c r="V35" s="264"/>
    </row>
    <row r="36" spans="1:22" s="200" customFormat="1" ht="15" customHeight="1" x14ac:dyDescent="0.35">
      <c r="A36" s="238">
        <v>30</v>
      </c>
      <c r="B36" s="242" t="s">
        <v>69</v>
      </c>
      <c r="C36" s="239">
        <v>1083705529</v>
      </c>
      <c r="D36" s="251"/>
      <c r="E36" s="254">
        <v>37580</v>
      </c>
      <c r="F36" s="254"/>
      <c r="G36" s="242" t="s">
        <v>278</v>
      </c>
      <c r="H36" s="242" t="s">
        <v>62</v>
      </c>
      <c r="I36" s="249" t="s">
        <v>12</v>
      </c>
      <c r="J36" s="249">
        <v>65711</v>
      </c>
      <c r="K36" s="257">
        <v>45292</v>
      </c>
      <c r="L36" s="205">
        <v>139</v>
      </c>
      <c r="M36" s="264"/>
      <c r="N36" s="273">
        <v>45658</v>
      </c>
      <c r="O36" s="205">
        <v>152</v>
      </c>
      <c r="P36" s="264"/>
      <c r="Q36" s="273">
        <v>45658</v>
      </c>
      <c r="R36" s="205">
        <v>152</v>
      </c>
      <c r="S36" s="264"/>
      <c r="T36" s="273">
        <v>46023</v>
      </c>
      <c r="U36" s="205">
        <v>165</v>
      </c>
      <c r="V36" s="264"/>
    </row>
    <row r="37" spans="1:22" s="200" customFormat="1" ht="15" customHeight="1" x14ac:dyDescent="0.35">
      <c r="A37" s="238">
        <v>31</v>
      </c>
      <c r="B37" s="243" t="s">
        <v>419</v>
      </c>
      <c r="C37" s="266">
        <v>1043885254</v>
      </c>
      <c r="D37" s="251">
        <v>1386101467</v>
      </c>
      <c r="E37" s="254">
        <v>43714</v>
      </c>
      <c r="F37" s="254"/>
      <c r="G37" s="243" t="s">
        <v>420</v>
      </c>
      <c r="H37" s="242" t="s">
        <v>20</v>
      </c>
      <c r="I37" s="249" t="s">
        <v>12</v>
      </c>
      <c r="J37" s="249">
        <v>63857</v>
      </c>
      <c r="K37" s="257">
        <v>45292</v>
      </c>
      <c r="L37" s="205">
        <v>139</v>
      </c>
      <c r="M37" s="210"/>
      <c r="N37" s="273">
        <v>45658</v>
      </c>
      <c r="O37" s="205">
        <v>152</v>
      </c>
      <c r="P37" s="264"/>
      <c r="Q37" s="273">
        <v>45658</v>
      </c>
      <c r="R37" s="205">
        <v>152</v>
      </c>
      <c r="S37" s="264"/>
      <c r="T37" s="273">
        <v>46023</v>
      </c>
      <c r="U37" s="205">
        <v>165</v>
      </c>
      <c r="V37" s="264"/>
    </row>
    <row r="38" spans="1:22" s="200" customFormat="1" ht="15" customHeight="1" x14ac:dyDescent="0.35">
      <c r="A38" s="238">
        <v>32</v>
      </c>
      <c r="B38" s="242" t="s">
        <v>416</v>
      </c>
      <c r="C38" s="239">
        <v>1982157020</v>
      </c>
      <c r="D38" s="251"/>
      <c r="E38" s="254">
        <v>44924</v>
      </c>
      <c r="F38" s="254"/>
      <c r="G38" s="242" t="s">
        <v>502</v>
      </c>
      <c r="H38" s="242" t="s">
        <v>417</v>
      </c>
      <c r="I38" s="249" t="s">
        <v>185</v>
      </c>
      <c r="J38" s="249">
        <v>72455</v>
      </c>
      <c r="K38" s="203">
        <v>45292</v>
      </c>
      <c r="L38" s="204">
        <v>139</v>
      </c>
      <c r="M38" s="213"/>
      <c r="N38" s="273">
        <v>45292</v>
      </c>
      <c r="O38" s="205">
        <v>139</v>
      </c>
      <c r="P38" s="264"/>
      <c r="Q38" s="273">
        <v>45292</v>
      </c>
      <c r="R38" s="205">
        <v>139</v>
      </c>
      <c r="S38" s="264"/>
      <c r="T38" s="257">
        <v>45658</v>
      </c>
      <c r="U38" s="205">
        <v>165</v>
      </c>
      <c r="V38" s="262"/>
    </row>
    <row r="39" spans="1:22" s="200" customFormat="1" ht="15" customHeight="1" x14ac:dyDescent="0.35">
      <c r="A39" s="238">
        <v>33</v>
      </c>
      <c r="B39" s="232" t="s">
        <v>463</v>
      </c>
      <c r="C39" s="247">
        <v>1891386157</v>
      </c>
      <c r="D39" s="251"/>
      <c r="E39" s="254">
        <v>44475</v>
      </c>
      <c r="F39" s="254"/>
      <c r="G39" s="232" t="s">
        <v>484</v>
      </c>
      <c r="H39" s="242" t="s">
        <v>485</v>
      </c>
      <c r="I39" s="249" t="s">
        <v>194</v>
      </c>
      <c r="J39" s="249">
        <v>66779</v>
      </c>
      <c r="K39" s="257">
        <v>45292</v>
      </c>
      <c r="L39" s="205">
        <v>139</v>
      </c>
      <c r="M39" s="210"/>
      <c r="N39" s="273">
        <v>45658</v>
      </c>
      <c r="O39" s="205">
        <v>152</v>
      </c>
      <c r="P39" s="264"/>
      <c r="Q39" s="273">
        <v>45658</v>
      </c>
      <c r="R39" s="205">
        <v>152</v>
      </c>
      <c r="S39" s="264"/>
      <c r="T39" s="273">
        <v>46023</v>
      </c>
      <c r="U39" s="205">
        <v>165</v>
      </c>
      <c r="V39" s="264"/>
    </row>
    <row r="40" spans="1:22" s="200" customFormat="1" ht="15" customHeight="1" x14ac:dyDescent="0.35">
      <c r="A40" s="238">
        <v>34</v>
      </c>
      <c r="B40" s="242" t="s">
        <v>371</v>
      </c>
      <c r="C40" s="239">
        <v>1720186265</v>
      </c>
      <c r="D40" s="251"/>
      <c r="E40" s="254">
        <v>41201</v>
      </c>
      <c r="F40" s="254" t="s">
        <v>557</v>
      </c>
      <c r="G40" s="242" t="s">
        <v>293</v>
      </c>
      <c r="H40" s="242" t="s">
        <v>305</v>
      </c>
      <c r="I40" s="249" t="s">
        <v>192</v>
      </c>
      <c r="J40" s="249">
        <v>62301</v>
      </c>
      <c r="K40" s="257">
        <v>45292</v>
      </c>
      <c r="L40" s="205">
        <v>139</v>
      </c>
      <c r="M40" s="264"/>
      <c r="N40" s="273">
        <v>45658</v>
      </c>
      <c r="O40" s="205">
        <v>152</v>
      </c>
      <c r="P40" s="264"/>
      <c r="Q40" s="273">
        <v>45658</v>
      </c>
      <c r="R40" s="205">
        <v>152</v>
      </c>
      <c r="S40" s="264"/>
      <c r="T40" s="259"/>
      <c r="U40" s="207"/>
      <c r="V40" s="275"/>
    </row>
    <row r="41" spans="1:22" s="200" customFormat="1" ht="15" customHeight="1" x14ac:dyDescent="0.35">
      <c r="A41" s="238">
        <v>35</v>
      </c>
      <c r="B41" s="243" t="s">
        <v>262</v>
      </c>
      <c r="C41" s="248">
        <v>1427037225</v>
      </c>
      <c r="D41" s="251"/>
      <c r="E41" s="254">
        <v>40359</v>
      </c>
      <c r="F41" s="254"/>
      <c r="G41" s="243" t="s">
        <v>263</v>
      </c>
      <c r="H41" s="242" t="s">
        <v>264</v>
      </c>
      <c r="I41" s="249" t="s">
        <v>12</v>
      </c>
      <c r="J41" s="249">
        <v>63401</v>
      </c>
      <c r="K41" s="203">
        <v>45292</v>
      </c>
      <c r="L41" s="204">
        <v>139</v>
      </c>
      <c r="M41" s="263"/>
      <c r="N41" s="273">
        <v>45658</v>
      </c>
      <c r="O41" s="205">
        <v>152</v>
      </c>
      <c r="P41" s="264"/>
      <c r="Q41" s="273">
        <v>45658</v>
      </c>
      <c r="R41" s="205">
        <v>152</v>
      </c>
      <c r="S41" s="264"/>
      <c r="T41" s="273">
        <v>46023</v>
      </c>
      <c r="U41" s="205">
        <v>165</v>
      </c>
      <c r="V41" s="264"/>
    </row>
    <row r="42" spans="1:22" s="200" customFormat="1" ht="15" customHeight="1" x14ac:dyDescent="0.35">
      <c r="A42" s="238">
        <v>36</v>
      </c>
      <c r="B42" s="242" t="s">
        <v>267</v>
      </c>
      <c r="C42" s="239">
        <v>1962481663</v>
      </c>
      <c r="D42" s="251"/>
      <c r="E42" s="254">
        <v>40512</v>
      </c>
      <c r="F42" s="254"/>
      <c r="G42" s="242" t="s">
        <v>254</v>
      </c>
      <c r="H42" s="242" t="s">
        <v>123</v>
      </c>
      <c r="I42" s="249" t="s">
        <v>12</v>
      </c>
      <c r="J42" s="249">
        <v>63461</v>
      </c>
      <c r="K42" s="203">
        <v>45292</v>
      </c>
      <c r="L42" s="204">
        <v>139</v>
      </c>
      <c r="M42" s="263"/>
      <c r="N42" s="273">
        <v>45658</v>
      </c>
      <c r="O42" s="205">
        <v>152</v>
      </c>
      <c r="P42" s="264"/>
      <c r="Q42" s="273">
        <v>45658</v>
      </c>
      <c r="R42" s="205">
        <v>152</v>
      </c>
      <c r="S42" s="264"/>
      <c r="T42" s="273">
        <v>46023</v>
      </c>
      <c r="U42" s="205">
        <v>165</v>
      </c>
      <c r="V42" s="264"/>
    </row>
    <row r="43" spans="1:22" s="206" customFormat="1" ht="15" customHeight="1" x14ac:dyDescent="0.35">
      <c r="A43" s="238">
        <v>37</v>
      </c>
      <c r="B43" s="242" t="s">
        <v>275</v>
      </c>
      <c r="C43" s="239">
        <v>1215916911</v>
      </c>
      <c r="D43" s="251"/>
      <c r="E43" s="254">
        <v>40750</v>
      </c>
      <c r="F43" s="254" t="s">
        <v>539</v>
      </c>
      <c r="G43" s="242" t="s">
        <v>279</v>
      </c>
      <c r="H43" s="242" t="s">
        <v>131</v>
      </c>
      <c r="I43" s="249" t="s">
        <v>12</v>
      </c>
      <c r="J43" s="249">
        <v>63334</v>
      </c>
      <c r="K43" s="257">
        <v>45292</v>
      </c>
      <c r="L43" s="205">
        <v>139</v>
      </c>
      <c r="M43" s="262"/>
      <c r="N43" s="259"/>
      <c r="O43" s="207"/>
      <c r="P43" s="275"/>
      <c r="Q43" s="259"/>
      <c r="R43" s="207"/>
      <c r="S43" s="275"/>
      <c r="T43" s="259"/>
      <c r="U43" s="207"/>
      <c r="V43" s="275"/>
    </row>
    <row r="44" spans="1:22" s="206" customFormat="1" ht="15" customHeight="1" x14ac:dyDescent="0.35">
      <c r="A44" s="238">
        <v>38</v>
      </c>
      <c r="B44" s="242" t="s">
        <v>544</v>
      </c>
      <c r="C44" s="239">
        <v>1336885433</v>
      </c>
      <c r="D44" s="251"/>
      <c r="E44" s="254">
        <v>45552</v>
      </c>
      <c r="F44" s="254"/>
      <c r="G44" s="242" t="s">
        <v>545</v>
      </c>
      <c r="H44" s="242" t="s">
        <v>400</v>
      </c>
      <c r="I44" s="249" t="s">
        <v>12</v>
      </c>
      <c r="J44" s="249">
        <v>63851</v>
      </c>
      <c r="K44" s="259"/>
      <c r="L44" s="207"/>
      <c r="M44" s="217"/>
      <c r="N44" s="273">
        <v>45639</v>
      </c>
      <c r="O44" s="205">
        <v>139</v>
      </c>
      <c r="P44" s="210">
        <v>3</v>
      </c>
      <c r="Q44" s="273">
        <v>45639</v>
      </c>
      <c r="R44" s="205">
        <v>139</v>
      </c>
      <c r="S44" s="210"/>
      <c r="T44" s="273">
        <v>46023</v>
      </c>
      <c r="U44" s="205">
        <v>165</v>
      </c>
      <c r="V44" s="210"/>
    </row>
    <row r="45" spans="1:22" s="200" customFormat="1" ht="15" customHeight="1" x14ac:dyDescent="0.35">
      <c r="A45" s="238">
        <v>39</v>
      </c>
      <c r="B45" s="242" t="s">
        <v>413</v>
      </c>
      <c r="C45" s="239">
        <v>1922485259</v>
      </c>
      <c r="D45" s="251"/>
      <c r="E45" s="254">
        <v>42998</v>
      </c>
      <c r="F45" s="254"/>
      <c r="G45" s="242" t="s">
        <v>409</v>
      </c>
      <c r="H45" s="242" t="s">
        <v>177</v>
      </c>
      <c r="I45" s="249" t="s">
        <v>12</v>
      </c>
      <c r="J45" s="249">
        <v>63361</v>
      </c>
      <c r="K45" s="257">
        <v>45292</v>
      </c>
      <c r="L45" s="205">
        <v>139</v>
      </c>
      <c r="M45" s="264"/>
      <c r="N45" s="273">
        <v>45658</v>
      </c>
      <c r="O45" s="205">
        <v>152</v>
      </c>
      <c r="P45" s="264"/>
      <c r="Q45" s="273">
        <v>45658</v>
      </c>
      <c r="R45" s="205">
        <v>152</v>
      </c>
      <c r="S45" s="264"/>
      <c r="T45" s="273">
        <v>46023</v>
      </c>
      <c r="U45" s="205">
        <v>165</v>
      </c>
      <c r="V45" s="264"/>
    </row>
    <row r="46" spans="1:22" s="200" customFormat="1" ht="15" customHeight="1" x14ac:dyDescent="0.35">
      <c r="A46" s="238">
        <v>40</v>
      </c>
      <c r="B46" s="242" t="s">
        <v>491</v>
      </c>
      <c r="C46" s="239">
        <v>1205154606</v>
      </c>
      <c r="D46" s="251"/>
      <c r="E46" s="254">
        <v>45299</v>
      </c>
      <c r="F46" s="254"/>
      <c r="G46" s="242" t="s">
        <v>492</v>
      </c>
      <c r="H46" s="242" t="s">
        <v>280</v>
      </c>
      <c r="I46" s="249" t="s">
        <v>12</v>
      </c>
      <c r="J46" s="249">
        <v>64040</v>
      </c>
      <c r="K46" s="259"/>
      <c r="L46" s="207"/>
      <c r="M46" s="217"/>
      <c r="N46" s="257">
        <v>45658</v>
      </c>
      <c r="O46" s="205">
        <v>133.01</v>
      </c>
      <c r="P46" s="262"/>
      <c r="Q46" s="257">
        <v>45658</v>
      </c>
      <c r="R46" s="205">
        <v>133.01</v>
      </c>
      <c r="S46" s="264"/>
      <c r="T46" s="257">
        <v>46023</v>
      </c>
      <c r="U46" s="205">
        <v>165</v>
      </c>
      <c r="V46" s="264"/>
    </row>
    <row r="47" spans="1:22" s="200" customFormat="1" ht="15" customHeight="1" x14ac:dyDescent="0.35">
      <c r="A47" s="238">
        <v>41</v>
      </c>
      <c r="B47" s="242" t="s">
        <v>478</v>
      </c>
      <c r="C47" s="239">
        <v>1093426470</v>
      </c>
      <c r="D47" s="251"/>
      <c r="E47" s="254">
        <v>45190</v>
      </c>
      <c r="F47" s="254" t="s">
        <v>571</v>
      </c>
      <c r="G47" s="242" t="s">
        <v>503</v>
      </c>
      <c r="H47" s="242" t="s">
        <v>479</v>
      </c>
      <c r="I47" s="249" t="s">
        <v>194</v>
      </c>
      <c r="J47" s="249">
        <v>66701</v>
      </c>
      <c r="K47" s="257">
        <v>45292</v>
      </c>
      <c r="L47" s="205">
        <v>139</v>
      </c>
      <c r="M47" s="210"/>
      <c r="N47" s="259"/>
      <c r="O47" s="207"/>
      <c r="P47" s="275"/>
      <c r="Q47" s="259"/>
      <c r="R47" s="207"/>
      <c r="S47" s="275"/>
      <c r="T47" s="259"/>
      <c r="U47" s="207"/>
      <c r="V47" s="275"/>
    </row>
    <row r="48" spans="1:22" s="200" customFormat="1" ht="15" customHeight="1" x14ac:dyDescent="0.35">
      <c r="A48" s="238">
        <v>42</v>
      </c>
      <c r="B48" s="242" t="s">
        <v>289</v>
      </c>
      <c r="C48" s="239">
        <v>1619961380</v>
      </c>
      <c r="D48" s="251"/>
      <c r="E48" s="254">
        <v>40541</v>
      </c>
      <c r="F48" s="254"/>
      <c r="G48" s="242" t="s">
        <v>281</v>
      </c>
      <c r="H48" s="242" t="s">
        <v>138</v>
      </c>
      <c r="I48" s="249" t="s">
        <v>12</v>
      </c>
      <c r="J48" s="249">
        <v>63755</v>
      </c>
      <c r="K48" s="257">
        <v>45292</v>
      </c>
      <c r="L48" s="205">
        <v>125.71</v>
      </c>
      <c r="M48" s="210"/>
      <c r="N48" s="273">
        <v>45658</v>
      </c>
      <c r="O48" s="205">
        <v>121</v>
      </c>
      <c r="P48" s="264"/>
      <c r="Q48" s="273">
        <v>45796</v>
      </c>
      <c r="R48" s="205">
        <v>115</v>
      </c>
      <c r="S48" s="210">
        <v>3</v>
      </c>
      <c r="T48" s="273">
        <v>46023</v>
      </c>
      <c r="U48" s="205">
        <v>115</v>
      </c>
      <c r="V48" s="210"/>
    </row>
    <row r="49" spans="1:22" s="200" customFormat="1" ht="15" customHeight="1" x14ac:dyDescent="0.35">
      <c r="A49" s="238">
        <v>43</v>
      </c>
      <c r="B49" s="242" t="s">
        <v>402</v>
      </c>
      <c r="C49" s="239">
        <v>1245427608</v>
      </c>
      <c r="D49" s="251"/>
      <c r="E49" s="254">
        <v>43831</v>
      </c>
      <c r="F49" s="254" t="s">
        <v>557</v>
      </c>
      <c r="G49" s="242" t="s">
        <v>421</v>
      </c>
      <c r="H49" s="242" t="s">
        <v>401</v>
      </c>
      <c r="I49" s="249" t="s">
        <v>12</v>
      </c>
      <c r="J49" s="249">
        <v>63445</v>
      </c>
      <c r="K49" s="257">
        <v>45292</v>
      </c>
      <c r="L49" s="205">
        <v>139</v>
      </c>
      <c r="M49" s="210"/>
      <c r="N49" s="273">
        <v>45658</v>
      </c>
      <c r="O49" s="205">
        <v>152</v>
      </c>
      <c r="P49" s="264"/>
      <c r="Q49" s="273">
        <v>45658</v>
      </c>
      <c r="R49" s="205">
        <v>152</v>
      </c>
      <c r="S49" s="264"/>
      <c r="T49" s="259"/>
      <c r="U49" s="207"/>
      <c r="V49" s="275"/>
    </row>
    <row r="50" spans="1:22" s="200" customFormat="1" ht="15" customHeight="1" x14ac:dyDescent="0.35">
      <c r="A50" s="238">
        <v>44</v>
      </c>
      <c r="B50" s="242" t="s">
        <v>95</v>
      </c>
      <c r="C50" s="239">
        <v>1063414704</v>
      </c>
      <c r="D50" s="251"/>
      <c r="E50" s="254">
        <v>37728</v>
      </c>
      <c r="F50" s="254"/>
      <c r="G50" s="242" t="s">
        <v>235</v>
      </c>
      <c r="H50" s="242" t="s">
        <v>20</v>
      </c>
      <c r="I50" s="249" t="s">
        <v>12</v>
      </c>
      <c r="J50" s="249">
        <v>63857</v>
      </c>
      <c r="K50" s="257">
        <v>45292</v>
      </c>
      <c r="L50" s="205">
        <v>118.64</v>
      </c>
      <c r="M50" s="210"/>
      <c r="N50" s="273">
        <v>45658</v>
      </c>
      <c r="O50" s="205">
        <v>152</v>
      </c>
      <c r="P50" s="264"/>
      <c r="Q50" s="273">
        <v>45658</v>
      </c>
      <c r="R50" s="205">
        <v>152</v>
      </c>
      <c r="S50" s="264"/>
      <c r="T50" s="273">
        <v>46023</v>
      </c>
      <c r="U50" s="205">
        <v>165</v>
      </c>
      <c r="V50" s="264"/>
    </row>
    <row r="51" spans="1:22" s="200" customFormat="1" ht="15" customHeight="1" x14ac:dyDescent="0.35">
      <c r="A51" s="238">
        <v>45</v>
      </c>
      <c r="B51" s="242" t="s">
        <v>99</v>
      </c>
      <c r="C51" s="239">
        <v>1528032059</v>
      </c>
      <c r="D51" s="251"/>
      <c r="E51" s="254">
        <v>34534</v>
      </c>
      <c r="F51" s="254"/>
      <c r="G51" s="242" t="s">
        <v>212</v>
      </c>
      <c r="H51" s="242" t="s">
        <v>100</v>
      </c>
      <c r="I51" s="249" t="s">
        <v>12</v>
      </c>
      <c r="J51" s="249">
        <v>63452</v>
      </c>
      <c r="K51" s="257">
        <v>45292</v>
      </c>
      <c r="L51" s="205">
        <v>139</v>
      </c>
      <c r="M51" s="264"/>
      <c r="N51" s="273">
        <v>45658</v>
      </c>
      <c r="O51" s="205">
        <v>152</v>
      </c>
      <c r="P51" s="264"/>
      <c r="Q51" s="273">
        <v>45658</v>
      </c>
      <c r="R51" s="205">
        <v>152</v>
      </c>
      <c r="S51" s="264"/>
      <c r="T51" s="273">
        <v>46023</v>
      </c>
      <c r="U51" s="205">
        <v>165</v>
      </c>
      <c r="V51" s="264"/>
    </row>
    <row r="52" spans="1:22" s="200" customFormat="1" ht="15" customHeight="1" x14ac:dyDescent="0.35">
      <c r="A52" s="238">
        <v>46</v>
      </c>
      <c r="B52" s="242" t="s">
        <v>101</v>
      </c>
      <c r="C52" s="239">
        <v>1760500862</v>
      </c>
      <c r="D52" s="251"/>
      <c r="E52" s="254">
        <v>39330</v>
      </c>
      <c r="F52" s="254"/>
      <c r="G52" s="242" t="s">
        <v>213</v>
      </c>
      <c r="H52" s="242" t="s">
        <v>71</v>
      </c>
      <c r="I52" s="249" t="s">
        <v>12</v>
      </c>
      <c r="J52" s="249">
        <v>63801</v>
      </c>
      <c r="K52" s="257">
        <v>45292</v>
      </c>
      <c r="L52" s="205">
        <v>139</v>
      </c>
      <c r="M52" s="264"/>
      <c r="N52" s="273">
        <v>45658</v>
      </c>
      <c r="O52" s="205">
        <v>152</v>
      </c>
      <c r="P52" s="264"/>
      <c r="Q52" s="273">
        <v>45658</v>
      </c>
      <c r="R52" s="205">
        <v>152</v>
      </c>
      <c r="S52" s="264"/>
      <c r="T52" s="273">
        <v>46023</v>
      </c>
      <c r="U52" s="205">
        <v>165</v>
      </c>
      <c r="V52" s="264"/>
    </row>
    <row r="53" spans="1:22" s="200" customFormat="1" ht="15" customHeight="1" x14ac:dyDescent="0.35">
      <c r="A53" s="238">
        <v>47</v>
      </c>
      <c r="B53" s="242" t="s">
        <v>102</v>
      </c>
      <c r="C53" s="239">
        <v>1811036791</v>
      </c>
      <c r="D53" s="251"/>
      <c r="E53" s="254">
        <v>37581</v>
      </c>
      <c r="F53" s="254"/>
      <c r="G53" s="242" t="s">
        <v>282</v>
      </c>
      <c r="H53" s="242" t="s">
        <v>103</v>
      </c>
      <c r="I53" s="249" t="s">
        <v>12</v>
      </c>
      <c r="J53" s="249">
        <v>65704</v>
      </c>
      <c r="K53" s="257">
        <v>45292</v>
      </c>
      <c r="L53" s="205">
        <v>139</v>
      </c>
      <c r="M53" s="264"/>
      <c r="N53" s="273">
        <v>45658</v>
      </c>
      <c r="O53" s="205">
        <v>152</v>
      </c>
      <c r="P53" s="264"/>
      <c r="Q53" s="273">
        <v>45658</v>
      </c>
      <c r="R53" s="205">
        <v>152</v>
      </c>
      <c r="S53" s="264"/>
      <c r="T53" s="273">
        <v>46023</v>
      </c>
      <c r="U53" s="205">
        <v>165</v>
      </c>
      <c r="V53" s="264"/>
    </row>
    <row r="54" spans="1:22" s="200" customFormat="1" ht="15" customHeight="1" x14ac:dyDescent="0.35">
      <c r="A54" s="238">
        <v>48</v>
      </c>
      <c r="B54" s="242" t="s">
        <v>309</v>
      </c>
      <c r="C54" s="239">
        <v>1831515907</v>
      </c>
      <c r="D54" s="251"/>
      <c r="E54" s="254">
        <v>41900</v>
      </c>
      <c r="F54" s="254"/>
      <c r="G54" s="242" t="s">
        <v>310</v>
      </c>
      <c r="H54" s="242" t="s">
        <v>311</v>
      </c>
      <c r="I54" s="249" t="s">
        <v>12</v>
      </c>
      <c r="J54" s="249">
        <v>63764</v>
      </c>
      <c r="K54" s="257">
        <v>45292</v>
      </c>
      <c r="L54" s="205">
        <v>118</v>
      </c>
      <c r="M54" s="210"/>
      <c r="N54" s="273">
        <v>45292</v>
      </c>
      <c r="O54" s="205">
        <v>118</v>
      </c>
      <c r="P54" s="264"/>
      <c r="Q54" s="273">
        <v>45292</v>
      </c>
      <c r="R54" s="205">
        <v>118</v>
      </c>
      <c r="S54" s="264"/>
      <c r="T54" s="273">
        <v>46023</v>
      </c>
      <c r="U54" s="205">
        <v>120.88</v>
      </c>
      <c r="V54" s="264"/>
    </row>
    <row r="55" spans="1:22" s="200" customFormat="1" ht="15" customHeight="1" x14ac:dyDescent="0.35">
      <c r="A55" s="238">
        <v>49</v>
      </c>
      <c r="B55" s="242" t="s">
        <v>564</v>
      </c>
      <c r="C55" s="239">
        <v>1457099046</v>
      </c>
      <c r="D55" s="251"/>
      <c r="E55" s="254">
        <v>45015</v>
      </c>
      <c r="F55" s="254"/>
      <c r="G55" s="242" t="s">
        <v>563</v>
      </c>
      <c r="H55" s="242" t="s">
        <v>483</v>
      </c>
      <c r="I55" s="249" t="s">
        <v>12</v>
      </c>
      <c r="J55" s="249">
        <v>63848</v>
      </c>
      <c r="K55" s="257">
        <v>45292</v>
      </c>
      <c r="L55" s="205">
        <v>139</v>
      </c>
      <c r="M55" s="210"/>
      <c r="N55" s="273">
        <v>45658</v>
      </c>
      <c r="O55" s="205">
        <v>152</v>
      </c>
      <c r="P55" s="264"/>
      <c r="Q55" s="273">
        <v>45658</v>
      </c>
      <c r="R55" s="205">
        <v>152</v>
      </c>
      <c r="S55" s="264"/>
      <c r="T55" s="273">
        <v>46023</v>
      </c>
      <c r="U55" s="205">
        <v>145</v>
      </c>
      <c r="V55" s="264"/>
    </row>
    <row r="56" spans="1:22" s="200" customFormat="1" ht="15" customHeight="1" x14ac:dyDescent="0.35">
      <c r="A56" s="238">
        <v>50</v>
      </c>
      <c r="B56" s="242" t="s">
        <v>486</v>
      </c>
      <c r="C56" s="239">
        <v>1881330975</v>
      </c>
      <c r="D56" s="251"/>
      <c r="E56" s="254">
        <v>45161</v>
      </c>
      <c r="F56" s="254"/>
      <c r="G56" s="242" t="s">
        <v>473</v>
      </c>
      <c r="H56" s="242" t="s">
        <v>474</v>
      </c>
      <c r="I56" s="249" t="s">
        <v>12</v>
      </c>
      <c r="J56" s="249">
        <v>63877</v>
      </c>
      <c r="K56" s="257">
        <v>45292</v>
      </c>
      <c r="L56" s="205">
        <v>139</v>
      </c>
      <c r="M56" s="211"/>
      <c r="N56" s="273">
        <v>45658</v>
      </c>
      <c r="O56" s="205">
        <v>152</v>
      </c>
      <c r="P56" s="264"/>
      <c r="Q56" s="273">
        <v>45658</v>
      </c>
      <c r="R56" s="205">
        <v>152</v>
      </c>
      <c r="S56" s="264"/>
      <c r="T56" s="273">
        <v>46023</v>
      </c>
      <c r="U56" s="205">
        <v>125</v>
      </c>
      <c r="V56" s="264"/>
    </row>
    <row r="57" spans="1:22" s="200" customFormat="1" ht="15" customHeight="1" x14ac:dyDescent="0.35">
      <c r="A57" s="238">
        <v>51</v>
      </c>
      <c r="B57" s="242" t="s">
        <v>109</v>
      </c>
      <c r="C57" s="239">
        <v>1417959149</v>
      </c>
      <c r="D57" s="251"/>
      <c r="E57" s="254">
        <v>39550</v>
      </c>
      <c r="F57" s="254"/>
      <c r="G57" s="242" t="s">
        <v>284</v>
      </c>
      <c r="H57" s="242" t="s">
        <v>19</v>
      </c>
      <c r="I57" s="249" t="s">
        <v>12</v>
      </c>
      <c r="J57" s="249">
        <v>63703</v>
      </c>
      <c r="K57" s="257">
        <v>45292</v>
      </c>
      <c r="L57" s="205">
        <v>139</v>
      </c>
      <c r="M57" s="264"/>
      <c r="N57" s="273">
        <v>45658</v>
      </c>
      <c r="O57" s="205">
        <v>135</v>
      </c>
      <c r="P57" s="264"/>
      <c r="Q57" s="273">
        <v>45658</v>
      </c>
      <c r="R57" s="205">
        <v>135</v>
      </c>
      <c r="S57" s="264"/>
      <c r="T57" s="273">
        <v>46023</v>
      </c>
      <c r="U57" s="205">
        <v>140</v>
      </c>
      <c r="V57" s="264"/>
    </row>
    <row r="58" spans="1:22" s="200" customFormat="1" ht="15" customHeight="1" x14ac:dyDescent="0.35">
      <c r="A58" s="238">
        <v>52</v>
      </c>
      <c r="B58" s="242" t="s">
        <v>418</v>
      </c>
      <c r="C58" s="239">
        <v>1750618351</v>
      </c>
      <c r="D58" s="251"/>
      <c r="E58" s="254">
        <v>39539</v>
      </c>
      <c r="F58" s="254">
        <v>44562</v>
      </c>
      <c r="G58" s="242" t="s">
        <v>344</v>
      </c>
      <c r="H58" s="242" t="s">
        <v>345</v>
      </c>
      <c r="I58" s="249" t="s">
        <v>194</v>
      </c>
      <c r="J58" s="249">
        <v>66725</v>
      </c>
      <c r="K58" s="257">
        <v>45292</v>
      </c>
      <c r="L58" s="205">
        <v>139</v>
      </c>
      <c r="M58" s="262"/>
      <c r="N58" s="259"/>
      <c r="O58" s="207"/>
      <c r="P58" s="275"/>
      <c r="Q58" s="259"/>
      <c r="R58" s="207"/>
      <c r="S58" s="275"/>
      <c r="T58" s="259"/>
      <c r="U58" s="207"/>
      <c r="V58" s="275"/>
    </row>
    <row r="59" spans="1:22" s="200" customFormat="1" ht="15" customHeight="1" x14ac:dyDescent="0.35">
      <c r="A59" s="238">
        <v>53</v>
      </c>
      <c r="B59" s="242" t="s">
        <v>301</v>
      </c>
      <c r="C59" s="239">
        <v>1457480188</v>
      </c>
      <c r="D59" s="251"/>
      <c r="E59" s="254">
        <v>34746</v>
      </c>
      <c r="F59" s="254"/>
      <c r="G59" s="242" t="s">
        <v>257</v>
      </c>
      <c r="H59" s="242" t="s">
        <v>62</v>
      </c>
      <c r="I59" s="249" t="s">
        <v>12</v>
      </c>
      <c r="J59" s="249">
        <v>65711</v>
      </c>
      <c r="K59" s="257">
        <v>45292</v>
      </c>
      <c r="L59" s="205">
        <v>139</v>
      </c>
      <c r="M59" s="264"/>
      <c r="N59" s="273">
        <v>45658</v>
      </c>
      <c r="O59" s="205">
        <v>152</v>
      </c>
      <c r="P59" s="264"/>
      <c r="Q59" s="273">
        <v>45658</v>
      </c>
      <c r="R59" s="205">
        <v>152</v>
      </c>
      <c r="S59" s="264"/>
      <c r="T59" s="273">
        <v>46023</v>
      </c>
      <c r="U59" s="205">
        <v>165</v>
      </c>
      <c r="V59" s="264"/>
    </row>
    <row r="60" spans="1:22" s="200" customFormat="1" ht="15" customHeight="1" x14ac:dyDescent="0.35">
      <c r="A60" s="238">
        <v>54</v>
      </c>
      <c r="B60" s="242" t="s">
        <v>340</v>
      </c>
      <c r="C60" s="239">
        <v>1235493776</v>
      </c>
      <c r="D60" s="251"/>
      <c r="E60" s="254">
        <v>39792</v>
      </c>
      <c r="F60" s="254"/>
      <c r="G60" s="242" t="s">
        <v>285</v>
      </c>
      <c r="H60" s="242" t="s">
        <v>128</v>
      </c>
      <c r="I60" s="249" t="s">
        <v>12</v>
      </c>
      <c r="J60" s="249">
        <v>65441</v>
      </c>
      <c r="K60" s="257">
        <v>45292</v>
      </c>
      <c r="L60" s="205">
        <v>139</v>
      </c>
      <c r="M60" s="264"/>
      <c r="N60" s="273">
        <v>45658</v>
      </c>
      <c r="O60" s="205">
        <v>152</v>
      </c>
      <c r="P60" s="264"/>
      <c r="Q60" s="273">
        <v>45658</v>
      </c>
      <c r="R60" s="205">
        <v>152</v>
      </c>
      <c r="S60" s="264"/>
      <c r="T60" s="273">
        <v>46023</v>
      </c>
      <c r="U60" s="205">
        <v>165</v>
      </c>
      <c r="V60" s="264"/>
    </row>
    <row r="61" spans="1:22" s="200" customFormat="1" ht="15" customHeight="1" x14ac:dyDescent="0.35">
      <c r="A61" s="238">
        <v>55</v>
      </c>
      <c r="B61" s="243" t="s">
        <v>341</v>
      </c>
      <c r="C61" s="248">
        <v>1285998724</v>
      </c>
      <c r="D61" s="251"/>
      <c r="E61" s="254">
        <v>39813</v>
      </c>
      <c r="F61" s="254"/>
      <c r="G61" s="243" t="s">
        <v>238</v>
      </c>
      <c r="H61" s="242" t="s">
        <v>86</v>
      </c>
      <c r="I61" s="249" t="s">
        <v>12</v>
      </c>
      <c r="J61" s="249">
        <v>65453</v>
      </c>
      <c r="K61" s="257">
        <v>45292</v>
      </c>
      <c r="L61" s="205">
        <v>139</v>
      </c>
      <c r="M61" s="264"/>
      <c r="N61" s="273">
        <v>45658</v>
      </c>
      <c r="O61" s="205">
        <v>152</v>
      </c>
      <c r="P61" s="264"/>
      <c r="Q61" s="273">
        <v>45658</v>
      </c>
      <c r="R61" s="205">
        <v>152</v>
      </c>
      <c r="S61" s="264"/>
      <c r="T61" s="273">
        <v>46023</v>
      </c>
      <c r="U61" s="205">
        <v>165</v>
      </c>
      <c r="V61" s="264"/>
    </row>
    <row r="62" spans="1:22" s="200" customFormat="1" ht="15" customHeight="1" x14ac:dyDescent="0.35">
      <c r="A62" s="238">
        <v>56</v>
      </c>
      <c r="B62" s="242" t="s">
        <v>342</v>
      </c>
      <c r="C62" s="239">
        <v>1467716928</v>
      </c>
      <c r="D62" s="251"/>
      <c r="E62" s="254">
        <v>38824</v>
      </c>
      <c r="F62" s="254"/>
      <c r="G62" s="242" t="s">
        <v>386</v>
      </c>
      <c r="H62" s="242" t="s">
        <v>110</v>
      </c>
      <c r="I62" s="249" t="s">
        <v>12</v>
      </c>
      <c r="J62" s="249">
        <v>63080</v>
      </c>
      <c r="K62" s="257">
        <v>45292</v>
      </c>
      <c r="L62" s="205">
        <v>139</v>
      </c>
      <c r="M62" s="263"/>
      <c r="N62" s="273">
        <v>45658</v>
      </c>
      <c r="O62" s="205">
        <v>152</v>
      </c>
      <c r="P62" s="264"/>
      <c r="Q62" s="273">
        <v>45658</v>
      </c>
      <c r="R62" s="205">
        <v>152</v>
      </c>
      <c r="S62" s="264"/>
      <c r="T62" s="273">
        <v>46023</v>
      </c>
      <c r="U62" s="205">
        <v>165</v>
      </c>
      <c r="V62" s="264"/>
    </row>
    <row r="63" spans="1:22" s="200" customFormat="1" ht="15" customHeight="1" x14ac:dyDescent="0.35">
      <c r="A63" s="238">
        <v>57</v>
      </c>
      <c r="B63" s="242" t="s">
        <v>435</v>
      </c>
      <c r="C63" s="239">
        <v>1952437675</v>
      </c>
      <c r="D63" s="251"/>
      <c r="E63" s="254">
        <v>37307</v>
      </c>
      <c r="F63" s="254"/>
      <c r="G63" s="242" t="s">
        <v>216</v>
      </c>
      <c r="H63" s="242" t="s">
        <v>64</v>
      </c>
      <c r="I63" s="249" t="s">
        <v>12</v>
      </c>
      <c r="J63" s="249">
        <v>65737</v>
      </c>
      <c r="K63" s="257">
        <v>45292</v>
      </c>
      <c r="L63" s="205">
        <v>139</v>
      </c>
      <c r="M63" s="264"/>
      <c r="N63" s="273">
        <v>45658</v>
      </c>
      <c r="O63" s="205">
        <v>152</v>
      </c>
      <c r="P63" s="264"/>
      <c r="Q63" s="273">
        <v>45658</v>
      </c>
      <c r="R63" s="205">
        <v>152</v>
      </c>
      <c r="S63" s="264"/>
      <c r="T63" s="273">
        <v>46023</v>
      </c>
      <c r="U63" s="205">
        <v>165</v>
      </c>
      <c r="V63" s="264"/>
    </row>
    <row r="64" spans="1:22" s="200" customFormat="1" ht="15" customHeight="1" x14ac:dyDescent="0.35">
      <c r="A64" s="238">
        <v>58</v>
      </c>
      <c r="B64" s="244" t="s">
        <v>436</v>
      </c>
      <c r="C64" s="239">
        <v>1003946732</v>
      </c>
      <c r="D64" s="251"/>
      <c r="E64" s="254">
        <v>34213</v>
      </c>
      <c r="F64" s="254"/>
      <c r="G64" s="242" t="s">
        <v>273</v>
      </c>
      <c r="H64" s="242" t="s">
        <v>113</v>
      </c>
      <c r="I64" s="249" t="s">
        <v>12</v>
      </c>
      <c r="J64" s="249">
        <v>65548</v>
      </c>
      <c r="K64" s="257">
        <v>45292</v>
      </c>
      <c r="L64" s="205">
        <v>139</v>
      </c>
      <c r="M64" s="264"/>
      <c r="N64" s="273">
        <v>45658</v>
      </c>
      <c r="O64" s="205">
        <v>152</v>
      </c>
      <c r="P64" s="264"/>
      <c r="Q64" s="273">
        <v>45658</v>
      </c>
      <c r="R64" s="205">
        <v>152</v>
      </c>
      <c r="S64" s="264"/>
      <c r="T64" s="273">
        <v>46023</v>
      </c>
      <c r="U64" s="205">
        <v>165</v>
      </c>
      <c r="V64" s="264"/>
    </row>
    <row r="65" spans="1:22" s="200" customFormat="1" ht="15" customHeight="1" x14ac:dyDescent="0.35">
      <c r="A65" s="238">
        <v>59</v>
      </c>
      <c r="B65" s="244" t="s">
        <v>437</v>
      </c>
      <c r="C65" s="239">
        <v>1972635639</v>
      </c>
      <c r="D65" s="251"/>
      <c r="E65" s="254">
        <v>37469</v>
      </c>
      <c r="F65" s="254"/>
      <c r="G65" s="242" t="s">
        <v>218</v>
      </c>
      <c r="H65" s="242" t="s">
        <v>142</v>
      </c>
      <c r="I65" s="249" t="s">
        <v>12</v>
      </c>
      <c r="J65" s="249">
        <v>65556</v>
      </c>
      <c r="K65" s="257">
        <v>45292</v>
      </c>
      <c r="L65" s="205">
        <v>139</v>
      </c>
      <c r="M65" s="264"/>
      <c r="N65" s="273">
        <v>45658</v>
      </c>
      <c r="O65" s="205">
        <v>152</v>
      </c>
      <c r="P65" s="264"/>
      <c r="Q65" s="273">
        <v>45658</v>
      </c>
      <c r="R65" s="205">
        <v>152</v>
      </c>
      <c r="S65" s="264"/>
      <c r="T65" s="273">
        <v>46023</v>
      </c>
      <c r="U65" s="205">
        <v>165</v>
      </c>
      <c r="V65" s="264"/>
    </row>
    <row r="66" spans="1:22" s="200" customFormat="1" ht="15" customHeight="1" x14ac:dyDescent="0.35">
      <c r="A66" s="238">
        <v>60</v>
      </c>
      <c r="B66" s="242" t="s">
        <v>438</v>
      </c>
      <c r="C66" s="239">
        <v>1497887848</v>
      </c>
      <c r="D66" s="251"/>
      <c r="E66" s="254">
        <v>37069</v>
      </c>
      <c r="F66" s="254"/>
      <c r="G66" s="242" t="s">
        <v>388</v>
      </c>
      <c r="H66" s="242" t="s">
        <v>88</v>
      </c>
      <c r="I66" s="249" t="s">
        <v>12</v>
      </c>
      <c r="J66" s="249">
        <v>65625</v>
      </c>
      <c r="K66" s="257">
        <v>45292</v>
      </c>
      <c r="L66" s="205">
        <v>139</v>
      </c>
      <c r="M66" s="264"/>
      <c r="N66" s="273">
        <v>45658</v>
      </c>
      <c r="O66" s="205">
        <v>152</v>
      </c>
      <c r="P66" s="264"/>
      <c r="Q66" s="273">
        <v>45658</v>
      </c>
      <c r="R66" s="205">
        <v>152</v>
      </c>
      <c r="S66" s="264"/>
      <c r="T66" s="273">
        <v>46023</v>
      </c>
      <c r="U66" s="205">
        <v>165</v>
      </c>
      <c r="V66" s="264"/>
    </row>
    <row r="67" spans="1:22" s="200" customFormat="1" ht="15" customHeight="1" x14ac:dyDescent="0.35">
      <c r="A67" s="238">
        <v>61</v>
      </c>
      <c r="B67" s="242" t="s">
        <v>343</v>
      </c>
      <c r="C67" s="239">
        <v>1497886451</v>
      </c>
      <c r="D67" s="251"/>
      <c r="E67" s="254">
        <v>35464</v>
      </c>
      <c r="F67" s="254"/>
      <c r="G67" s="242" t="s">
        <v>288</v>
      </c>
      <c r="H67" s="242" t="s">
        <v>48</v>
      </c>
      <c r="I67" s="249" t="s">
        <v>12</v>
      </c>
      <c r="J67" s="249">
        <v>65560</v>
      </c>
      <c r="K67" s="257">
        <v>45292</v>
      </c>
      <c r="L67" s="205">
        <v>139</v>
      </c>
      <c r="M67" s="264"/>
      <c r="N67" s="273">
        <v>45658</v>
      </c>
      <c r="O67" s="205">
        <v>152</v>
      </c>
      <c r="P67" s="264"/>
      <c r="Q67" s="273">
        <v>45658</v>
      </c>
      <c r="R67" s="205">
        <v>152</v>
      </c>
      <c r="S67" s="264"/>
      <c r="T67" s="273">
        <v>46023</v>
      </c>
      <c r="U67" s="205">
        <v>165</v>
      </c>
      <c r="V67" s="264"/>
    </row>
    <row r="68" spans="1:22" s="200" customFormat="1" ht="15" customHeight="1" x14ac:dyDescent="0.35">
      <c r="A68" s="238">
        <v>62</v>
      </c>
      <c r="B68" s="242" t="s">
        <v>312</v>
      </c>
      <c r="C68" s="239">
        <v>1770612590</v>
      </c>
      <c r="D68" s="251"/>
      <c r="E68" s="254">
        <v>34491</v>
      </c>
      <c r="F68" s="254"/>
      <c r="G68" s="242" t="s">
        <v>406</v>
      </c>
      <c r="H68" s="242" t="s">
        <v>46</v>
      </c>
      <c r="I68" s="249" t="s">
        <v>12</v>
      </c>
      <c r="J68" s="249">
        <v>65536</v>
      </c>
      <c r="K68" s="257">
        <v>45292</v>
      </c>
      <c r="L68" s="205">
        <v>139</v>
      </c>
      <c r="M68" s="264"/>
      <c r="N68" s="273">
        <v>45658</v>
      </c>
      <c r="O68" s="205">
        <v>152</v>
      </c>
      <c r="P68" s="264"/>
      <c r="Q68" s="273">
        <v>45658</v>
      </c>
      <c r="R68" s="205">
        <v>152</v>
      </c>
      <c r="S68" s="264"/>
      <c r="T68" s="273">
        <v>46023</v>
      </c>
      <c r="U68" s="205">
        <v>165</v>
      </c>
      <c r="V68" s="264"/>
    </row>
    <row r="69" spans="1:22" s="200" customFormat="1" ht="15" customHeight="1" x14ac:dyDescent="0.35">
      <c r="A69" s="238">
        <v>63</v>
      </c>
      <c r="B69" s="242" t="s">
        <v>346</v>
      </c>
      <c r="C69" s="239">
        <v>1922137645</v>
      </c>
      <c r="D69" s="251"/>
      <c r="E69" s="254">
        <v>38489</v>
      </c>
      <c r="F69" s="254"/>
      <c r="G69" s="242" t="s">
        <v>387</v>
      </c>
      <c r="H69" s="242" t="s">
        <v>120</v>
      </c>
      <c r="I69" s="249" t="s">
        <v>12</v>
      </c>
      <c r="J69" s="249">
        <v>65401</v>
      </c>
      <c r="K69" s="257">
        <v>45292</v>
      </c>
      <c r="L69" s="205">
        <v>139</v>
      </c>
      <c r="M69" s="264"/>
      <c r="N69" s="273">
        <v>45658</v>
      </c>
      <c r="O69" s="205">
        <v>152</v>
      </c>
      <c r="P69" s="264"/>
      <c r="Q69" s="273">
        <v>45658</v>
      </c>
      <c r="R69" s="205">
        <v>152</v>
      </c>
      <c r="S69" s="264"/>
      <c r="T69" s="273">
        <v>46023</v>
      </c>
      <c r="U69" s="205">
        <v>165</v>
      </c>
      <c r="V69" s="264"/>
    </row>
    <row r="70" spans="1:22" s="200" customFormat="1" ht="15" customHeight="1" x14ac:dyDescent="0.35">
      <c r="A70" s="238">
        <v>64</v>
      </c>
      <c r="B70" s="242" t="s">
        <v>300</v>
      </c>
      <c r="C70" s="239">
        <v>1811065477</v>
      </c>
      <c r="D70" s="251"/>
      <c r="E70" s="254">
        <v>33637</v>
      </c>
      <c r="F70" s="254"/>
      <c r="G70" s="242" t="s">
        <v>427</v>
      </c>
      <c r="H70" s="242" t="s">
        <v>22</v>
      </c>
      <c r="I70" s="249" t="s">
        <v>12</v>
      </c>
      <c r="J70" s="249">
        <v>65438</v>
      </c>
      <c r="K70" s="257">
        <v>45292</v>
      </c>
      <c r="L70" s="205">
        <v>139</v>
      </c>
      <c r="M70" s="264"/>
      <c r="N70" s="273">
        <v>45658</v>
      </c>
      <c r="O70" s="205">
        <v>152</v>
      </c>
      <c r="P70" s="264"/>
      <c r="Q70" s="273">
        <v>45658</v>
      </c>
      <c r="R70" s="205">
        <v>152</v>
      </c>
      <c r="S70" s="264"/>
      <c r="T70" s="273">
        <v>46023</v>
      </c>
      <c r="U70" s="205">
        <v>165</v>
      </c>
      <c r="V70" s="264"/>
    </row>
    <row r="71" spans="1:22" s="200" customFormat="1" ht="15" customHeight="1" x14ac:dyDescent="0.35">
      <c r="A71" s="238">
        <v>65</v>
      </c>
      <c r="B71" s="242" t="s">
        <v>347</v>
      </c>
      <c r="C71" s="239">
        <v>1629103502</v>
      </c>
      <c r="D71" s="251"/>
      <c r="E71" s="254">
        <v>37336</v>
      </c>
      <c r="F71" s="254"/>
      <c r="G71" s="242" t="s">
        <v>425</v>
      </c>
      <c r="H71" s="242" t="s">
        <v>182</v>
      </c>
      <c r="I71" s="249" t="s">
        <v>12</v>
      </c>
      <c r="J71" s="249">
        <v>65622</v>
      </c>
      <c r="K71" s="257">
        <v>45292</v>
      </c>
      <c r="L71" s="205">
        <v>139</v>
      </c>
      <c r="M71" s="264"/>
      <c r="N71" s="273">
        <v>45658</v>
      </c>
      <c r="O71" s="205">
        <v>152</v>
      </c>
      <c r="P71" s="264"/>
      <c r="Q71" s="273">
        <v>45658</v>
      </c>
      <c r="R71" s="205">
        <v>152</v>
      </c>
      <c r="S71" s="264"/>
      <c r="T71" s="273">
        <v>46023</v>
      </c>
      <c r="U71" s="205">
        <v>165</v>
      </c>
      <c r="V71" s="264"/>
    </row>
    <row r="72" spans="1:22" s="200" customFormat="1" ht="15" customHeight="1" x14ac:dyDescent="0.35">
      <c r="A72" s="238">
        <v>66</v>
      </c>
      <c r="B72" s="242" t="s">
        <v>348</v>
      </c>
      <c r="C72" s="239">
        <v>1851427785</v>
      </c>
      <c r="D72" s="251"/>
      <c r="E72" s="254">
        <v>36909</v>
      </c>
      <c r="F72" s="254"/>
      <c r="G72" s="242" t="s">
        <v>215</v>
      </c>
      <c r="H72" s="242" t="s">
        <v>63</v>
      </c>
      <c r="I72" s="249" t="s">
        <v>12</v>
      </c>
      <c r="J72" s="249">
        <v>64744</v>
      </c>
      <c r="K72" s="257">
        <v>45292</v>
      </c>
      <c r="L72" s="205">
        <v>139</v>
      </c>
      <c r="M72" s="264"/>
      <c r="N72" s="273">
        <v>45658</v>
      </c>
      <c r="O72" s="205">
        <v>152</v>
      </c>
      <c r="P72" s="264"/>
      <c r="Q72" s="273">
        <v>45658</v>
      </c>
      <c r="R72" s="205">
        <v>152</v>
      </c>
      <c r="S72" s="264"/>
      <c r="T72" s="273">
        <v>46023</v>
      </c>
      <c r="U72" s="205">
        <v>165</v>
      </c>
      <c r="V72" s="264"/>
    </row>
    <row r="73" spans="1:22" s="200" customFormat="1" ht="15" customHeight="1" x14ac:dyDescent="0.35">
      <c r="A73" s="238">
        <v>67</v>
      </c>
      <c r="B73" s="244" t="s">
        <v>389</v>
      </c>
      <c r="C73" s="239">
        <v>1447389127</v>
      </c>
      <c r="D73" s="251"/>
      <c r="E73" s="254">
        <v>33721</v>
      </c>
      <c r="F73" s="254"/>
      <c r="G73" s="242" t="s">
        <v>217</v>
      </c>
      <c r="H73" s="242" t="s">
        <v>46</v>
      </c>
      <c r="I73" s="249" t="s">
        <v>12</v>
      </c>
      <c r="J73" s="249">
        <v>65536</v>
      </c>
      <c r="K73" s="257">
        <v>45292</v>
      </c>
      <c r="L73" s="205">
        <v>139</v>
      </c>
      <c r="M73" s="264"/>
      <c r="N73" s="273">
        <v>45658</v>
      </c>
      <c r="O73" s="205">
        <v>152</v>
      </c>
      <c r="P73" s="264"/>
      <c r="Q73" s="273">
        <v>45658</v>
      </c>
      <c r="R73" s="205">
        <v>152</v>
      </c>
      <c r="S73" s="264"/>
      <c r="T73" s="273">
        <v>46023</v>
      </c>
      <c r="U73" s="205">
        <v>165</v>
      </c>
      <c r="V73" s="264"/>
    </row>
    <row r="74" spans="1:22" s="200" customFormat="1" ht="15" customHeight="1" x14ac:dyDescent="0.35">
      <c r="A74" s="238">
        <v>68</v>
      </c>
      <c r="B74" s="242" t="s">
        <v>349</v>
      </c>
      <c r="C74" s="239">
        <v>1134251929</v>
      </c>
      <c r="D74" s="251"/>
      <c r="E74" s="254">
        <v>37628</v>
      </c>
      <c r="F74" s="254"/>
      <c r="G74" s="242" t="s">
        <v>219</v>
      </c>
      <c r="H74" s="242" t="s">
        <v>76</v>
      </c>
      <c r="I74" s="249" t="s">
        <v>12</v>
      </c>
      <c r="J74" s="249">
        <v>65559</v>
      </c>
      <c r="K74" s="257">
        <v>45292</v>
      </c>
      <c r="L74" s="205">
        <v>139</v>
      </c>
      <c r="M74" s="264"/>
      <c r="N74" s="273">
        <v>45658</v>
      </c>
      <c r="O74" s="205">
        <v>152</v>
      </c>
      <c r="P74" s="264"/>
      <c r="Q74" s="273">
        <v>45658</v>
      </c>
      <c r="R74" s="205">
        <v>152</v>
      </c>
      <c r="S74" s="264"/>
      <c r="T74" s="273">
        <v>46023</v>
      </c>
      <c r="U74" s="205">
        <v>165</v>
      </c>
      <c r="V74" s="264"/>
    </row>
    <row r="75" spans="1:22" s="200" customFormat="1" ht="15" customHeight="1" x14ac:dyDescent="0.35">
      <c r="A75" s="238">
        <v>69</v>
      </c>
      <c r="B75" s="242" t="s">
        <v>350</v>
      </c>
      <c r="C75" s="239">
        <v>1770616781</v>
      </c>
      <c r="D75" s="251"/>
      <c r="E75" s="254">
        <v>33721</v>
      </c>
      <c r="F75" s="254"/>
      <c r="G75" s="242" t="s">
        <v>390</v>
      </c>
      <c r="H75" s="242" t="s">
        <v>157</v>
      </c>
      <c r="I75" s="249" t="s">
        <v>12</v>
      </c>
      <c r="J75" s="249">
        <v>65584</v>
      </c>
      <c r="K75" s="257">
        <v>45292</v>
      </c>
      <c r="L75" s="205">
        <v>139</v>
      </c>
      <c r="M75" s="264"/>
      <c r="N75" s="273">
        <v>45658</v>
      </c>
      <c r="O75" s="205">
        <v>152</v>
      </c>
      <c r="P75" s="264"/>
      <c r="Q75" s="273">
        <v>45658</v>
      </c>
      <c r="R75" s="205">
        <v>152</v>
      </c>
      <c r="S75" s="264"/>
      <c r="T75" s="273">
        <v>46023</v>
      </c>
      <c r="U75" s="205">
        <v>165</v>
      </c>
      <c r="V75" s="264"/>
    </row>
    <row r="76" spans="1:22" s="200" customFormat="1" ht="15" customHeight="1" x14ac:dyDescent="0.35">
      <c r="A76" s="238">
        <v>70</v>
      </c>
      <c r="B76" s="242" t="s">
        <v>351</v>
      </c>
      <c r="C76" s="239">
        <v>1669504411</v>
      </c>
      <c r="D76" s="251"/>
      <c r="E76" s="254">
        <v>34907</v>
      </c>
      <c r="F76" s="254"/>
      <c r="G76" s="242" t="s">
        <v>274</v>
      </c>
      <c r="H76" s="242" t="s">
        <v>159</v>
      </c>
      <c r="I76" s="249" t="s">
        <v>12</v>
      </c>
      <c r="J76" s="249">
        <v>65565</v>
      </c>
      <c r="K76" s="257">
        <v>45292</v>
      </c>
      <c r="L76" s="205">
        <v>139</v>
      </c>
      <c r="M76" s="264"/>
      <c r="N76" s="273">
        <v>45658</v>
      </c>
      <c r="O76" s="205">
        <v>152</v>
      </c>
      <c r="P76" s="264"/>
      <c r="Q76" s="273">
        <v>45658</v>
      </c>
      <c r="R76" s="205">
        <v>152</v>
      </c>
      <c r="S76" s="264"/>
      <c r="T76" s="273">
        <v>46023</v>
      </c>
      <c r="U76" s="205">
        <v>165</v>
      </c>
      <c r="V76" s="264"/>
    </row>
    <row r="77" spans="1:22" s="200" customFormat="1" ht="15" customHeight="1" x14ac:dyDescent="0.35">
      <c r="A77" s="238">
        <v>71</v>
      </c>
      <c r="B77" s="242" t="s">
        <v>352</v>
      </c>
      <c r="C77" s="239">
        <v>1053444000</v>
      </c>
      <c r="D77" s="251"/>
      <c r="E77" s="254">
        <v>37321</v>
      </c>
      <c r="F77" s="254">
        <v>45906</v>
      </c>
      <c r="G77" s="242" t="s">
        <v>214</v>
      </c>
      <c r="H77" s="242" t="s">
        <v>162</v>
      </c>
      <c r="I77" s="249" t="s">
        <v>12</v>
      </c>
      <c r="J77" s="249">
        <v>65571</v>
      </c>
      <c r="K77" s="257">
        <v>45292</v>
      </c>
      <c r="L77" s="205">
        <v>139</v>
      </c>
      <c r="M77" s="264"/>
      <c r="N77" s="273">
        <v>45658</v>
      </c>
      <c r="O77" s="205">
        <v>152</v>
      </c>
      <c r="P77" s="264"/>
      <c r="Q77" s="273">
        <v>45658</v>
      </c>
      <c r="R77" s="205">
        <v>152</v>
      </c>
      <c r="S77" s="264"/>
      <c r="T77" s="259"/>
      <c r="U77" s="207"/>
      <c r="V77" s="275"/>
    </row>
    <row r="78" spans="1:22" s="206" customFormat="1" ht="15" customHeight="1" x14ac:dyDescent="0.35">
      <c r="A78" s="238">
        <v>72</v>
      </c>
      <c r="B78" s="242" t="s">
        <v>372</v>
      </c>
      <c r="C78" s="239">
        <v>1467811786</v>
      </c>
      <c r="D78" s="251"/>
      <c r="E78" s="254">
        <v>42695</v>
      </c>
      <c r="F78" s="254"/>
      <c r="G78" s="242" t="s">
        <v>231</v>
      </c>
      <c r="H78" s="242" t="s">
        <v>67</v>
      </c>
      <c r="I78" s="249" t="s">
        <v>12</v>
      </c>
      <c r="J78" s="249">
        <v>64085</v>
      </c>
      <c r="K78" s="257">
        <v>45292</v>
      </c>
      <c r="L78" s="205">
        <v>139</v>
      </c>
      <c r="M78" s="262"/>
      <c r="N78" s="257">
        <v>45658</v>
      </c>
      <c r="O78" s="205">
        <v>152</v>
      </c>
      <c r="P78" s="262"/>
      <c r="Q78" s="257">
        <v>45658</v>
      </c>
      <c r="R78" s="205">
        <v>152</v>
      </c>
      <c r="S78" s="262"/>
      <c r="T78" s="257">
        <v>46023</v>
      </c>
      <c r="U78" s="205">
        <v>165</v>
      </c>
      <c r="V78" s="262"/>
    </row>
    <row r="79" spans="1:22" s="200" customFormat="1" ht="15" customHeight="1" x14ac:dyDescent="0.35">
      <c r="A79" s="238">
        <v>73</v>
      </c>
      <c r="B79" s="242" t="s">
        <v>475</v>
      </c>
      <c r="C79" s="239">
        <v>1174260111</v>
      </c>
      <c r="D79" s="251"/>
      <c r="E79" s="254">
        <v>45036</v>
      </c>
      <c r="F79" s="254"/>
      <c r="G79" s="242" t="s">
        <v>476</v>
      </c>
      <c r="H79" s="242" t="s">
        <v>477</v>
      </c>
      <c r="I79" s="249" t="s">
        <v>12</v>
      </c>
      <c r="J79" s="249">
        <v>63020</v>
      </c>
      <c r="K79" s="257">
        <v>45292</v>
      </c>
      <c r="L79" s="205">
        <v>139</v>
      </c>
      <c r="M79" s="210"/>
      <c r="N79" s="273">
        <v>45658</v>
      </c>
      <c r="O79" s="205">
        <v>152</v>
      </c>
      <c r="P79" s="264"/>
      <c r="Q79" s="273">
        <v>45658</v>
      </c>
      <c r="R79" s="205">
        <v>152</v>
      </c>
      <c r="S79" s="264"/>
      <c r="T79" s="273">
        <v>46023</v>
      </c>
      <c r="U79" s="205">
        <v>165</v>
      </c>
      <c r="V79" s="264"/>
    </row>
    <row r="80" spans="1:22" s="200" customFormat="1" ht="15" customHeight="1" x14ac:dyDescent="0.35">
      <c r="A80" s="238">
        <v>74</v>
      </c>
      <c r="B80" s="242" t="s">
        <v>432</v>
      </c>
      <c r="C80" s="239">
        <v>1396337473</v>
      </c>
      <c r="D80" s="251"/>
      <c r="E80" s="254">
        <v>44644</v>
      </c>
      <c r="F80" s="254"/>
      <c r="G80" s="242" t="s">
        <v>431</v>
      </c>
      <c r="H80" s="242" t="s">
        <v>38</v>
      </c>
      <c r="I80" s="249" t="s">
        <v>12</v>
      </c>
      <c r="J80" s="249">
        <v>63901</v>
      </c>
      <c r="K80" s="257">
        <v>45292</v>
      </c>
      <c r="L80" s="205">
        <v>135</v>
      </c>
      <c r="M80" s="210"/>
      <c r="N80" s="273">
        <v>45658</v>
      </c>
      <c r="O80" s="205">
        <v>152</v>
      </c>
      <c r="P80" s="264"/>
      <c r="Q80" s="273">
        <v>45658</v>
      </c>
      <c r="R80" s="205">
        <v>152</v>
      </c>
      <c r="S80" s="264"/>
      <c r="T80" s="273">
        <v>46023</v>
      </c>
      <c r="U80" s="205">
        <v>165</v>
      </c>
      <c r="V80" s="264"/>
    </row>
    <row r="81" spans="1:22" s="200" customFormat="1" ht="15" customHeight="1" x14ac:dyDescent="0.35">
      <c r="A81" s="238">
        <v>75</v>
      </c>
      <c r="B81" s="242" t="s">
        <v>439</v>
      </c>
      <c r="C81" s="239">
        <v>1730588674</v>
      </c>
      <c r="D81" s="251"/>
      <c r="E81" s="254">
        <v>42123</v>
      </c>
      <c r="F81" s="254"/>
      <c r="G81" s="242" t="s">
        <v>510</v>
      </c>
      <c r="H81" s="242" t="s">
        <v>87</v>
      </c>
      <c r="I81" s="249" t="s">
        <v>12</v>
      </c>
      <c r="J81" s="249">
        <v>63664</v>
      </c>
      <c r="K81" s="257">
        <v>45292</v>
      </c>
      <c r="L81" s="205">
        <v>139</v>
      </c>
      <c r="M81" s="264"/>
      <c r="N81" s="273">
        <v>45658</v>
      </c>
      <c r="O81" s="205">
        <v>152</v>
      </c>
      <c r="P81" s="264"/>
      <c r="Q81" s="273">
        <v>45658</v>
      </c>
      <c r="R81" s="205">
        <v>152</v>
      </c>
      <c r="S81" s="264"/>
      <c r="T81" s="273">
        <v>46023</v>
      </c>
      <c r="U81" s="205">
        <v>165</v>
      </c>
      <c r="V81" s="264"/>
    </row>
    <row r="82" spans="1:22" s="200" customFormat="1" ht="15" customHeight="1" x14ac:dyDescent="0.35">
      <c r="A82" s="238">
        <v>76</v>
      </c>
      <c r="B82" s="242" t="s">
        <v>490</v>
      </c>
      <c r="C82" s="239">
        <v>1437668746</v>
      </c>
      <c r="D82" s="251"/>
      <c r="E82" s="254">
        <v>43532</v>
      </c>
      <c r="F82" s="254">
        <v>45170</v>
      </c>
      <c r="G82" s="242" t="s">
        <v>488</v>
      </c>
      <c r="H82" s="242" t="s">
        <v>489</v>
      </c>
      <c r="I82" s="249" t="s">
        <v>12</v>
      </c>
      <c r="J82" s="249">
        <v>65110</v>
      </c>
      <c r="K82" s="257">
        <v>45292</v>
      </c>
      <c r="L82" s="205">
        <v>139</v>
      </c>
      <c r="M82" s="264"/>
      <c r="N82" s="259"/>
      <c r="O82" s="207"/>
      <c r="P82" s="275"/>
      <c r="Q82" s="259"/>
      <c r="R82" s="207"/>
      <c r="S82" s="275"/>
      <c r="T82" s="259"/>
      <c r="U82" s="207"/>
      <c r="V82" s="275"/>
    </row>
    <row r="83" spans="1:22" s="200" customFormat="1" ht="15" customHeight="1" x14ac:dyDescent="0.35">
      <c r="A83" s="238">
        <v>77</v>
      </c>
      <c r="B83" s="242" t="s">
        <v>457</v>
      </c>
      <c r="C83" s="239">
        <v>1205300498</v>
      </c>
      <c r="D83" s="251"/>
      <c r="E83" s="254">
        <v>44964</v>
      </c>
      <c r="F83" s="254" t="s">
        <v>558</v>
      </c>
      <c r="G83" s="242" t="s">
        <v>458</v>
      </c>
      <c r="H83" s="242" t="s">
        <v>459</v>
      </c>
      <c r="I83" s="249" t="s">
        <v>460</v>
      </c>
      <c r="J83" s="249">
        <v>50833</v>
      </c>
      <c r="K83" s="257">
        <v>45292</v>
      </c>
      <c r="L83" s="205">
        <v>139</v>
      </c>
      <c r="M83" s="210"/>
      <c r="N83" s="259"/>
      <c r="O83" s="207"/>
      <c r="P83" s="275"/>
      <c r="Q83" s="259"/>
      <c r="R83" s="207"/>
      <c r="S83" s="275"/>
      <c r="T83" s="259"/>
      <c r="U83" s="207"/>
      <c r="V83" s="275"/>
    </row>
    <row r="84" spans="1:22" s="200" customFormat="1" ht="15" customHeight="1" x14ac:dyDescent="0.35">
      <c r="A84" s="238">
        <v>78</v>
      </c>
      <c r="B84" s="242" t="s">
        <v>114</v>
      </c>
      <c r="C84" s="239">
        <v>1649332156</v>
      </c>
      <c r="D84" s="251"/>
      <c r="E84" s="254">
        <v>38700</v>
      </c>
      <c r="F84" s="254"/>
      <c r="G84" s="242" t="s">
        <v>261</v>
      </c>
      <c r="H84" s="242" t="s">
        <v>45</v>
      </c>
      <c r="I84" s="249" t="s">
        <v>12</v>
      </c>
      <c r="J84" s="249">
        <v>65712</v>
      </c>
      <c r="K84" s="203">
        <v>45292</v>
      </c>
      <c r="L84" s="204">
        <v>139</v>
      </c>
      <c r="M84" s="263"/>
      <c r="N84" s="273">
        <v>45658</v>
      </c>
      <c r="O84" s="205">
        <v>152</v>
      </c>
      <c r="P84" s="264"/>
      <c r="Q84" s="273">
        <v>45658</v>
      </c>
      <c r="R84" s="205">
        <v>152</v>
      </c>
      <c r="S84" s="264"/>
      <c r="T84" s="273">
        <v>46023</v>
      </c>
      <c r="U84" s="205">
        <v>165</v>
      </c>
      <c r="V84" s="264"/>
    </row>
    <row r="85" spans="1:22" s="200" customFormat="1" ht="15" customHeight="1" x14ac:dyDescent="0.35">
      <c r="A85" s="238">
        <v>79</v>
      </c>
      <c r="B85" s="242" t="s">
        <v>353</v>
      </c>
      <c r="C85" s="239">
        <v>1104821867</v>
      </c>
      <c r="D85" s="251"/>
      <c r="E85" s="254">
        <v>36908</v>
      </c>
      <c r="F85" s="254"/>
      <c r="G85" s="242" t="s">
        <v>504</v>
      </c>
      <c r="H85" s="242" t="s">
        <v>116</v>
      </c>
      <c r="I85" s="249" t="s">
        <v>12</v>
      </c>
      <c r="J85" s="249">
        <v>64772</v>
      </c>
      <c r="K85" s="257">
        <v>45292</v>
      </c>
      <c r="L85" s="205">
        <v>139</v>
      </c>
      <c r="M85" s="264"/>
      <c r="N85" s="259"/>
      <c r="O85" s="207"/>
      <c r="P85" s="221"/>
      <c r="Q85" s="259"/>
      <c r="R85" s="207"/>
      <c r="S85" s="221"/>
      <c r="T85" s="259"/>
      <c r="U85" s="207"/>
      <c r="V85" s="221"/>
    </row>
    <row r="86" spans="1:22" s="200" customFormat="1" ht="15" customHeight="1" x14ac:dyDescent="0.35">
      <c r="A86" s="238">
        <v>80</v>
      </c>
      <c r="B86" s="242" t="s">
        <v>440</v>
      </c>
      <c r="C86" s="239">
        <v>1154053833</v>
      </c>
      <c r="D86" s="251">
        <v>1376568121</v>
      </c>
      <c r="E86" s="254">
        <v>37468</v>
      </c>
      <c r="F86" s="254"/>
      <c r="G86" s="242" t="s">
        <v>509</v>
      </c>
      <c r="H86" s="242" t="s">
        <v>134</v>
      </c>
      <c r="I86" s="249" t="s">
        <v>12</v>
      </c>
      <c r="J86" s="249">
        <v>64477</v>
      </c>
      <c r="K86" s="257">
        <v>45292</v>
      </c>
      <c r="L86" s="205">
        <v>139</v>
      </c>
      <c r="M86" s="264"/>
      <c r="N86" s="273">
        <v>45658</v>
      </c>
      <c r="O86" s="205">
        <v>152</v>
      </c>
      <c r="P86" s="264"/>
      <c r="Q86" s="273">
        <v>45658</v>
      </c>
      <c r="R86" s="205">
        <v>152</v>
      </c>
      <c r="S86" s="264"/>
      <c r="T86" s="273">
        <v>46023</v>
      </c>
      <c r="U86" s="205">
        <v>165</v>
      </c>
      <c r="V86" s="264"/>
    </row>
    <row r="87" spans="1:22" s="200" customFormat="1" ht="15" customHeight="1" x14ac:dyDescent="0.35">
      <c r="A87" s="238">
        <v>81</v>
      </c>
      <c r="B87" s="242" t="s">
        <v>481</v>
      </c>
      <c r="C87" s="239">
        <v>1851026439</v>
      </c>
      <c r="D87" s="251"/>
      <c r="E87" s="254">
        <v>45050</v>
      </c>
      <c r="F87" s="254"/>
      <c r="G87" s="242" t="s">
        <v>482</v>
      </c>
      <c r="H87" s="242" t="s">
        <v>120</v>
      </c>
      <c r="I87" s="249" t="s">
        <v>12</v>
      </c>
      <c r="J87" s="249">
        <v>65402</v>
      </c>
      <c r="K87" s="257">
        <v>45292</v>
      </c>
      <c r="L87" s="205">
        <v>139</v>
      </c>
      <c r="M87" s="210"/>
      <c r="N87" s="273">
        <v>45658</v>
      </c>
      <c r="O87" s="205">
        <v>152</v>
      </c>
      <c r="P87" s="264"/>
      <c r="Q87" s="273">
        <v>45658</v>
      </c>
      <c r="R87" s="205">
        <v>152</v>
      </c>
      <c r="S87" s="264"/>
      <c r="T87" s="257">
        <v>46023</v>
      </c>
      <c r="U87" s="205">
        <v>165</v>
      </c>
      <c r="V87" s="262"/>
    </row>
    <row r="88" spans="1:22" s="200" customFormat="1" ht="15" customHeight="1" x14ac:dyDescent="0.35">
      <c r="A88" s="238">
        <v>82</v>
      </c>
      <c r="B88" s="242" t="s">
        <v>122</v>
      </c>
      <c r="C88" s="239">
        <v>1548368004</v>
      </c>
      <c r="D88" s="251"/>
      <c r="E88" s="254">
        <v>38020</v>
      </c>
      <c r="F88" s="254" t="s">
        <v>539</v>
      </c>
      <c r="G88" s="242" t="s">
        <v>254</v>
      </c>
      <c r="H88" s="242" t="s">
        <v>123</v>
      </c>
      <c r="I88" s="249" t="s">
        <v>12</v>
      </c>
      <c r="J88" s="249">
        <v>63461</v>
      </c>
      <c r="K88" s="257">
        <v>45292</v>
      </c>
      <c r="L88" s="205">
        <v>139</v>
      </c>
      <c r="M88" s="264"/>
      <c r="N88" s="259"/>
      <c r="O88" s="207"/>
      <c r="P88" s="275"/>
      <c r="Q88" s="259"/>
      <c r="R88" s="207"/>
      <c r="S88" s="275"/>
      <c r="T88" s="259"/>
      <c r="U88" s="207"/>
      <c r="V88" s="275"/>
    </row>
    <row r="89" spans="1:22" s="200" customFormat="1" ht="15" customHeight="1" x14ac:dyDescent="0.35">
      <c r="A89" s="238">
        <v>83</v>
      </c>
      <c r="B89" s="242" t="s">
        <v>354</v>
      </c>
      <c r="C89" s="239">
        <v>1134246747</v>
      </c>
      <c r="D89" s="251"/>
      <c r="E89" s="254">
        <v>34366</v>
      </c>
      <c r="F89" s="254"/>
      <c r="G89" s="242" t="s">
        <v>355</v>
      </c>
      <c r="H89" s="242" t="s">
        <v>188</v>
      </c>
      <c r="I89" s="249" t="s">
        <v>185</v>
      </c>
      <c r="J89" s="249">
        <v>72450</v>
      </c>
      <c r="K89" s="257">
        <v>45292</v>
      </c>
      <c r="L89" s="205">
        <v>139</v>
      </c>
      <c r="M89" s="264"/>
      <c r="N89" s="273">
        <v>45658</v>
      </c>
      <c r="O89" s="205">
        <v>152</v>
      </c>
      <c r="P89" s="264"/>
      <c r="Q89" s="273">
        <v>45658</v>
      </c>
      <c r="R89" s="205">
        <v>152</v>
      </c>
      <c r="S89" s="264"/>
      <c r="T89" s="273">
        <v>46023</v>
      </c>
      <c r="U89" s="205">
        <v>165</v>
      </c>
      <c r="V89" s="264"/>
    </row>
    <row r="90" spans="1:22" s="200" customFormat="1" ht="15" customHeight="1" x14ac:dyDescent="0.35">
      <c r="A90" s="238">
        <v>84</v>
      </c>
      <c r="B90" s="242" t="s">
        <v>433</v>
      </c>
      <c r="C90" s="239">
        <v>1255809513</v>
      </c>
      <c r="D90" s="251"/>
      <c r="E90" s="254">
        <v>43829</v>
      </c>
      <c r="F90" s="254"/>
      <c r="G90" s="242" t="s">
        <v>505</v>
      </c>
      <c r="H90" s="242" t="s">
        <v>125</v>
      </c>
      <c r="I90" s="249" t="s">
        <v>12</v>
      </c>
      <c r="J90" s="249">
        <v>65275</v>
      </c>
      <c r="K90" s="257">
        <v>45292</v>
      </c>
      <c r="L90" s="205">
        <v>139</v>
      </c>
      <c r="M90" s="210"/>
      <c r="N90" s="273">
        <v>45658</v>
      </c>
      <c r="O90" s="205">
        <v>152</v>
      </c>
      <c r="P90" s="264"/>
      <c r="Q90" s="273">
        <v>45658</v>
      </c>
      <c r="R90" s="205">
        <v>152</v>
      </c>
      <c r="S90" s="264"/>
      <c r="T90" s="273">
        <v>46023</v>
      </c>
      <c r="U90" s="205">
        <v>165</v>
      </c>
      <c r="V90" s="264"/>
    </row>
    <row r="91" spans="1:22" s="200" customFormat="1" ht="15" customHeight="1" x14ac:dyDescent="0.35">
      <c r="A91" s="238">
        <v>85</v>
      </c>
      <c r="B91" s="242" t="s">
        <v>542</v>
      </c>
      <c r="C91" s="239">
        <v>1427806413</v>
      </c>
      <c r="D91" s="251"/>
      <c r="E91" s="254">
        <v>45591</v>
      </c>
      <c r="F91" s="254" t="s">
        <v>548</v>
      </c>
      <c r="G91" s="242" t="s">
        <v>543</v>
      </c>
      <c r="H91" s="242" t="s">
        <v>36</v>
      </c>
      <c r="I91" s="249" t="s">
        <v>12</v>
      </c>
      <c r="J91" s="249">
        <v>63640</v>
      </c>
      <c r="K91" s="258"/>
      <c r="L91" s="222"/>
      <c r="M91" s="212"/>
      <c r="N91" s="273">
        <v>45658</v>
      </c>
      <c r="O91" s="205">
        <v>152</v>
      </c>
      <c r="P91" s="210">
        <v>3</v>
      </c>
      <c r="Q91" s="259"/>
      <c r="R91" s="207"/>
      <c r="S91" s="221"/>
      <c r="T91" s="259"/>
      <c r="U91" s="207"/>
      <c r="V91" s="221"/>
    </row>
    <row r="92" spans="1:22" s="200" customFormat="1" ht="15" customHeight="1" x14ac:dyDescent="0.35">
      <c r="A92" s="238">
        <v>86</v>
      </c>
      <c r="B92" s="242" t="s">
        <v>441</v>
      </c>
      <c r="C92" s="239">
        <v>1114235041</v>
      </c>
      <c r="D92" s="251"/>
      <c r="E92" s="254">
        <v>40394</v>
      </c>
      <c r="F92" s="254"/>
      <c r="G92" s="242" t="s">
        <v>249</v>
      </c>
      <c r="H92" s="242" t="s">
        <v>250</v>
      </c>
      <c r="I92" s="249" t="s">
        <v>12</v>
      </c>
      <c r="J92" s="249">
        <v>65582</v>
      </c>
      <c r="K92" s="257">
        <v>45292</v>
      </c>
      <c r="L92" s="205">
        <v>139</v>
      </c>
      <c r="M92" s="262"/>
      <c r="N92" s="273">
        <v>45658</v>
      </c>
      <c r="O92" s="205">
        <v>152</v>
      </c>
      <c r="P92" s="264"/>
      <c r="Q92" s="273">
        <v>45658</v>
      </c>
      <c r="R92" s="205">
        <v>152</v>
      </c>
      <c r="S92" s="264"/>
      <c r="T92" s="273">
        <v>46023</v>
      </c>
      <c r="U92" s="205">
        <v>165</v>
      </c>
      <c r="V92" s="264"/>
    </row>
    <row r="93" spans="1:22" s="200" customFormat="1" ht="15" customHeight="1" x14ac:dyDescent="0.35">
      <c r="A93" s="238">
        <v>87</v>
      </c>
      <c r="B93" s="242" t="s">
        <v>356</v>
      </c>
      <c r="C93" s="239">
        <v>1689096919</v>
      </c>
      <c r="D93" s="251"/>
      <c r="E93" s="254">
        <v>37873</v>
      </c>
      <c r="F93" s="254"/>
      <c r="G93" s="242" t="s">
        <v>506</v>
      </c>
      <c r="H93" s="242" t="s">
        <v>38</v>
      </c>
      <c r="I93" s="249" t="s">
        <v>12</v>
      </c>
      <c r="J93" s="249">
        <v>63901</v>
      </c>
      <c r="K93" s="257">
        <v>45292</v>
      </c>
      <c r="L93" s="205">
        <v>139</v>
      </c>
      <c r="M93" s="215"/>
      <c r="N93" s="273">
        <v>45658</v>
      </c>
      <c r="O93" s="205">
        <v>152</v>
      </c>
      <c r="P93" s="264"/>
      <c r="Q93" s="273">
        <v>45658</v>
      </c>
      <c r="R93" s="205">
        <v>152</v>
      </c>
      <c r="S93" s="264"/>
      <c r="T93" s="273">
        <v>46023</v>
      </c>
      <c r="U93" s="205">
        <v>165</v>
      </c>
      <c r="V93" s="264"/>
    </row>
    <row r="94" spans="1:22" s="200" customFormat="1" ht="15" customHeight="1" x14ac:dyDescent="0.35">
      <c r="A94" s="238">
        <v>88</v>
      </c>
      <c r="B94" s="243" t="s">
        <v>269</v>
      </c>
      <c r="C94" s="248">
        <v>1285687509</v>
      </c>
      <c r="D94" s="251"/>
      <c r="E94" s="254">
        <v>39261</v>
      </c>
      <c r="F94" s="254"/>
      <c r="G94" s="243" t="s">
        <v>511</v>
      </c>
      <c r="H94" s="242" t="s">
        <v>18</v>
      </c>
      <c r="I94" s="249" t="s">
        <v>12</v>
      </c>
      <c r="J94" s="249">
        <v>65608</v>
      </c>
      <c r="K94" s="257">
        <v>45292</v>
      </c>
      <c r="L94" s="205">
        <v>139</v>
      </c>
      <c r="M94" s="211"/>
      <c r="N94" s="273">
        <v>45658</v>
      </c>
      <c r="O94" s="205">
        <v>152</v>
      </c>
      <c r="P94" s="264"/>
      <c r="Q94" s="273">
        <v>45658</v>
      </c>
      <c r="R94" s="205">
        <v>152</v>
      </c>
      <c r="S94" s="264"/>
      <c r="T94" s="273">
        <v>46023</v>
      </c>
      <c r="U94" s="205">
        <v>165</v>
      </c>
      <c r="V94" s="264"/>
    </row>
    <row r="95" spans="1:22" s="200" customFormat="1" ht="15" customHeight="1" x14ac:dyDescent="0.35">
      <c r="A95" s="238">
        <v>89</v>
      </c>
      <c r="B95" s="243" t="s">
        <v>442</v>
      </c>
      <c r="C95" s="248">
        <v>1467426585</v>
      </c>
      <c r="D95" s="251"/>
      <c r="E95" s="254">
        <v>38078</v>
      </c>
      <c r="F95" s="254"/>
      <c r="G95" s="243" t="s">
        <v>560</v>
      </c>
      <c r="H95" s="242" t="s">
        <v>561</v>
      </c>
      <c r="I95" s="249" t="s">
        <v>192</v>
      </c>
      <c r="J95" s="249">
        <v>62312</v>
      </c>
      <c r="K95" s="257">
        <v>45292</v>
      </c>
      <c r="L95" s="205">
        <v>139</v>
      </c>
      <c r="M95" s="215"/>
      <c r="N95" s="273">
        <v>45658</v>
      </c>
      <c r="O95" s="205">
        <v>152</v>
      </c>
      <c r="P95" s="264"/>
      <c r="Q95" s="273">
        <v>45658</v>
      </c>
      <c r="R95" s="205">
        <v>152</v>
      </c>
      <c r="S95" s="264"/>
      <c r="T95" s="273">
        <v>46023</v>
      </c>
      <c r="U95" s="205">
        <v>165</v>
      </c>
      <c r="V95" s="264"/>
    </row>
    <row r="96" spans="1:22" s="200" customFormat="1" ht="15" customHeight="1" x14ac:dyDescent="0.35">
      <c r="A96" s="238">
        <v>90</v>
      </c>
      <c r="B96" s="242" t="s">
        <v>443</v>
      </c>
      <c r="C96" s="239">
        <v>1851608780</v>
      </c>
      <c r="D96" s="251"/>
      <c r="E96" s="254">
        <v>40410</v>
      </c>
      <c r="F96" s="254"/>
      <c r="G96" s="242" t="s">
        <v>265</v>
      </c>
      <c r="H96" s="242" t="s">
        <v>266</v>
      </c>
      <c r="I96" s="249" t="s">
        <v>192</v>
      </c>
      <c r="J96" s="249">
        <v>62301</v>
      </c>
      <c r="K96" s="257">
        <v>45292</v>
      </c>
      <c r="L96" s="205">
        <v>139</v>
      </c>
      <c r="M96" s="211"/>
      <c r="N96" s="273">
        <v>45658</v>
      </c>
      <c r="O96" s="205">
        <v>152</v>
      </c>
      <c r="P96" s="264"/>
      <c r="Q96" s="273">
        <v>45658</v>
      </c>
      <c r="R96" s="205">
        <v>152</v>
      </c>
      <c r="S96" s="264"/>
      <c r="T96" s="273">
        <v>46023</v>
      </c>
      <c r="U96" s="205">
        <v>165</v>
      </c>
      <c r="V96" s="264"/>
    </row>
    <row r="97" spans="1:34" s="200" customFormat="1" ht="15" customHeight="1" x14ac:dyDescent="0.35">
      <c r="A97" s="238">
        <v>91</v>
      </c>
      <c r="B97" s="219" t="s">
        <v>294</v>
      </c>
      <c r="C97" s="238">
        <v>1114105749</v>
      </c>
      <c r="D97" s="251"/>
      <c r="E97" s="254">
        <v>41275</v>
      </c>
      <c r="F97" s="254">
        <v>44197</v>
      </c>
      <c r="G97" s="219" t="s">
        <v>404</v>
      </c>
      <c r="H97" s="242" t="s">
        <v>295</v>
      </c>
      <c r="I97" s="249" t="s">
        <v>192</v>
      </c>
      <c r="J97" s="249">
        <v>62694</v>
      </c>
      <c r="K97" s="257">
        <v>45292</v>
      </c>
      <c r="L97" s="205">
        <v>139</v>
      </c>
      <c r="M97" s="211"/>
      <c r="N97" s="259"/>
      <c r="O97" s="207"/>
      <c r="P97" s="275"/>
      <c r="Q97" s="259"/>
      <c r="R97" s="207"/>
      <c r="S97" s="275"/>
      <c r="T97" s="259"/>
      <c r="U97" s="207"/>
      <c r="V97" s="275"/>
    </row>
    <row r="98" spans="1:34" s="200" customFormat="1" ht="15" customHeight="1" x14ac:dyDescent="0.35">
      <c r="A98" s="238">
        <v>92</v>
      </c>
      <c r="B98" s="242" t="s">
        <v>428</v>
      </c>
      <c r="C98" s="239">
        <v>1205402195</v>
      </c>
      <c r="D98" s="251"/>
      <c r="E98" s="254">
        <v>44670</v>
      </c>
      <c r="F98" s="254"/>
      <c r="G98" s="242" t="s">
        <v>430</v>
      </c>
      <c r="H98" s="242" t="s">
        <v>401</v>
      </c>
      <c r="I98" s="249" t="s">
        <v>12</v>
      </c>
      <c r="J98" s="249">
        <v>63445</v>
      </c>
      <c r="K98" s="257">
        <v>45292</v>
      </c>
      <c r="L98" s="205">
        <v>139</v>
      </c>
      <c r="M98" s="218"/>
      <c r="N98" s="273">
        <v>45658</v>
      </c>
      <c r="O98" s="205">
        <v>152</v>
      </c>
      <c r="P98" s="264"/>
      <c r="Q98" s="273">
        <v>45658</v>
      </c>
      <c r="R98" s="205">
        <v>152</v>
      </c>
      <c r="S98" s="264"/>
      <c r="T98" s="273">
        <v>46023</v>
      </c>
      <c r="U98" s="205">
        <v>165</v>
      </c>
      <c r="V98" s="264"/>
    </row>
    <row r="99" spans="1:34" s="200" customFormat="1" ht="15" customHeight="1" x14ac:dyDescent="0.35">
      <c r="A99" s="238">
        <v>93</v>
      </c>
      <c r="B99" s="242" t="s">
        <v>410</v>
      </c>
      <c r="C99" s="239">
        <v>1508356098</v>
      </c>
      <c r="D99" s="251"/>
      <c r="E99" s="254">
        <v>43419</v>
      </c>
      <c r="F99" s="254"/>
      <c r="G99" s="242" t="s">
        <v>411</v>
      </c>
      <c r="H99" s="242" t="s">
        <v>412</v>
      </c>
      <c r="I99" s="249" t="s">
        <v>460</v>
      </c>
      <c r="J99" s="249">
        <v>52632</v>
      </c>
      <c r="K99" s="257">
        <v>45292</v>
      </c>
      <c r="L99" s="205">
        <v>139</v>
      </c>
      <c r="M99" s="218"/>
      <c r="N99" s="273">
        <v>45658</v>
      </c>
      <c r="O99" s="205">
        <v>152</v>
      </c>
      <c r="P99" s="264"/>
      <c r="Q99" s="273">
        <v>45658</v>
      </c>
      <c r="R99" s="205">
        <v>152</v>
      </c>
      <c r="S99" s="264"/>
      <c r="T99" s="273">
        <v>46023</v>
      </c>
      <c r="U99" s="205">
        <v>165</v>
      </c>
      <c r="V99" s="264"/>
    </row>
    <row r="100" spans="1:34" s="200" customFormat="1" ht="15" customHeight="1" x14ac:dyDescent="0.35">
      <c r="A100" s="238">
        <v>94</v>
      </c>
      <c r="B100" s="242" t="s">
        <v>391</v>
      </c>
      <c r="C100" s="239">
        <v>1649244187</v>
      </c>
      <c r="D100" s="251"/>
      <c r="E100" s="254">
        <v>43291</v>
      </c>
      <c r="F100" s="254"/>
      <c r="G100" s="242" t="s">
        <v>429</v>
      </c>
      <c r="H100" s="242" t="s">
        <v>296</v>
      </c>
      <c r="I100" s="249" t="s">
        <v>192</v>
      </c>
      <c r="J100" s="249">
        <v>62353</v>
      </c>
      <c r="K100" s="257">
        <v>45292</v>
      </c>
      <c r="L100" s="205">
        <v>139</v>
      </c>
      <c r="M100" s="215"/>
      <c r="N100" s="273">
        <v>45658</v>
      </c>
      <c r="O100" s="205">
        <v>152</v>
      </c>
      <c r="P100" s="264"/>
      <c r="Q100" s="273">
        <v>45658</v>
      </c>
      <c r="R100" s="205">
        <v>152</v>
      </c>
      <c r="S100" s="264"/>
      <c r="T100" s="273">
        <v>46023</v>
      </c>
      <c r="U100" s="205">
        <v>165</v>
      </c>
      <c r="V100" s="264"/>
    </row>
    <row r="101" spans="1:34" s="200" customFormat="1" ht="15" customHeight="1" x14ac:dyDescent="0.35">
      <c r="A101" s="238">
        <v>95</v>
      </c>
      <c r="B101" s="242" t="s">
        <v>444</v>
      </c>
      <c r="C101" s="239">
        <v>1356315899</v>
      </c>
      <c r="D101" s="251"/>
      <c r="E101" s="254">
        <v>35886</v>
      </c>
      <c r="F101" s="254"/>
      <c r="G101" s="242" t="s">
        <v>508</v>
      </c>
      <c r="H101" s="242" t="s">
        <v>193</v>
      </c>
      <c r="I101" s="249" t="s">
        <v>192</v>
      </c>
      <c r="J101" s="249">
        <v>62363</v>
      </c>
      <c r="K101" s="257">
        <v>45292</v>
      </c>
      <c r="L101" s="205">
        <v>139</v>
      </c>
      <c r="M101" s="211"/>
      <c r="N101" s="273">
        <v>45658</v>
      </c>
      <c r="O101" s="205">
        <v>152</v>
      </c>
      <c r="P101" s="264"/>
      <c r="Q101" s="273">
        <v>45658</v>
      </c>
      <c r="R101" s="205">
        <v>152</v>
      </c>
      <c r="S101" s="264"/>
      <c r="T101" s="273">
        <v>46023</v>
      </c>
      <c r="U101" s="205">
        <v>165</v>
      </c>
      <c r="V101" s="264"/>
    </row>
    <row r="102" spans="1:34" s="200" customFormat="1" ht="15" customHeight="1" x14ac:dyDescent="0.35">
      <c r="A102" s="238">
        <v>96</v>
      </c>
      <c r="B102" s="242" t="s">
        <v>445</v>
      </c>
      <c r="C102" s="239">
        <v>1902870439</v>
      </c>
      <c r="D102" s="251"/>
      <c r="E102" s="254">
        <v>34557</v>
      </c>
      <c r="F102" s="254"/>
      <c r="G102" s="242" t="s">
        <v>500</v>
      </c>
      <c r="H102" s="242" t="s">
        <v>28</v>
      </c>
      <c r="I102" s="249" t="s">
        <v>192</v>
      </c>
      <c r="J102" s="249">
        <v>63435</v>
      </c>
      <c r="K102" s="257">
        <v>45292</v>
      </c>
      <c r="L102" s="205">
        <v>139</v>
      </c>
      <c r="M102" s="211"/>
      <c r="N102" s="273">
        <v>45658</v>
      </c>
      <c r="O102" s="205">
        <v>152</v>
      </c>
      <c r="P102" s="264"/>
      <c r="Q102" s="273">
        <v>45658</v>
      </c>
      <c r="R102" s="205">
        <v>152</v>
      </c>
      <c r="S102" s="264"/>
      <c r="T102" s="273">
        <v>46023</v>
      </c>
      <c r="U102" s="205">
        <v>165</v>
      </c>
      <c r="V102" s="264"/>
    </row>
    <row r="103" spans="1:34" s="200" customFormat="1" ht="15" customHeight="1" x14ac:dyDescent="0.35">
      <c r="A103" s="238">
        <v>97</v>
      </c>
      <c r="B103" s="242" t="s">
        <v>140</v>
      </c>
      <c r="C103" s="239">
        <v>1235100819</v>
      </c>
      <c r="D103" s="251"/>
      <c r="E103" s="254">
        <v>38540</v>
      </c>
      <c r="F103" s="254"/>
      <c r="G103" s="242" t="s">
        <v>512</v>
      </c>
      <c r="H103" s="242" t="s">
        <v>141</v>
      </c>
      <c r="I103" s="249" t="s">
        <v>12</v>
      </c>
      <c r="J103" s="249">
        <v>65738</v>
      </c>
      <c r="K103" s="257">
        <v>45292</v>
      </c>
      <c r="L103" s="205">
        <v>139</v>
      </c>
      <c r="M103" s="210"/>
      <c r="N103" s="273">
        <v>45658</v>
      </c>
      <c r="O103" s="205">
        <v>152</v>
      </c>
      <c r="P103" s="264"/>
      <c r="Q103" s="273">
        <v>45658</v>
      </c>
      <c r="R103" s="205">
        <v>152</v>
      </c>
      <c r="S103" s="264"/>
      <c r="T103" s="257">
        <v>46023</v>
      </c>
      <c r="U103" s="205">
        <v>165</v>
      </c>
      <c r="V103" s="262"/>
    </row>
    <row r="104" spans="1:34" s="200" customFormat="1" ht="15" customHeight="1" x14ac:dyDescent="0.35">
      <c r="A104" s="238">
        <v>98</v>
      </c>
      <c r="B104" s="242" t="s">
        <v>146</v>
      </c>
      <c r="C104" s="239">
        <v>1326099417</v>
      </c>
      <c r="D104" s="251"/>
      <c r="E104" s="254">
        <v>38981</v>
      </c>
      <c r="F104" s="254"/>
      <c r="G104" s="242" t="s">
        <v>513</v>
      </c>
      <c r="H104" s="242" t="s">
        <v>120</v>
      </c>
      <c r="I104" s="249" t="s">
        <v>12</v>
      </c>
      <c r="J104" s="249">
        <v>65401</v>
      </c>
      <c r="K104" s="257">
        <v>45292</v>
      </c>
      <c r="L104" s="205">
        <v>113.44</v>
      </c>
      <c r="M104" s="210"/>
      <c r="N104" s="259"/>
      <c r="O104" s="207"/>
      <c r="P104" s="275"/>
      <c r="Q104" s="259"/>
      <c r="R104" s="207"/>
      <c r="S104" s="275"/>
      <c r="T104" s="259"/>
      <c r="U104" s="207"/>
      <c r="V104" s="275"/>
      <c r="AH104" s="274" t="s">
        <v>526</v>
      </c>
    </row>
    <row r="105" spans="1:34" s="200" customFormat="1" ht="15" customHeight="1" x14ac:dyDescent="0.35">
      <c r="A105" s="238">
        <v>99</v>
      </c>
      <c r="B105" s="242" t="s">
        <v>455</v>
      </c>
      <c r="C105" s="239">
        <v>1417424151</v>
      </c>
      <c r="D105" s="251"/>
      <c r="E105" s="254">
        <v>40289</v>
      </c>
      <c r="F105" s="254"/>
      <c r="G105" s="242" t="s">
        <v>516</v>
      </c>
      <c r="H105" s="242" t="s">
        <v>145</v>
      </c>
      <c r="I105" s="249" t="s">
        <v>12</v>
      </c>
      <c r="J105" s="249">
        <v>63834</v>
      </c>
      <c r="K105" s="257">
        <v>45292</v>
      </c>
      <c r="L105" s="205">
        <v>139</v>
      </c>
      <c r="M105" s="211"/>
      <c r="N105" s="273">
        <v>45658</v>
      </c>
      <c r="O105" s="205">
        <v>152</v>
      </c>
      <c r="P105" s="264"/>
      <c r="Q105" s="273">
        <v>45658</v>
      </c>
      <c r="R105" s="205">
        <v>152</v>
      </c>
      <c r="S105" s="264"/>
      <c r="T105" s="273">
        <v>46023</v>
      </c>
      <c r="U105" s="205">
        <v>165</v>
      </c>
      <c r="V105" s="264"/>
    </row>
    <row r="106" spans="1:34" s="200" customFormat="1" ht="15" customHeight="1" x14ac:dyDescent="0.35">
      <c r="A106" s="238">
        <v>100</v>
      </c>
      <c r="B106" s="242" t="s">
        <v>456</v>
      </c>
      <c r="C106" s="239">
        <v>1952878704</v>
      </c>
      <c r="D106" s="251"/>
      <c r="E106" s="254">
        <v>37522</v>
      </c>
      <c r="F106" s="254"/>
      <c r="G106" s="242" t="s">
        <v>517</v>
      </c>
      <c r="H106" s="242" t="s">
        <v>72</v>
      </c>
      <c r="I106" s="249" t="s">
        <v>12</v>
      </c>
      <c r="J106" s="249">
        <v>63845</v>
      </c>
      <c r="K106" s="257">
        <v>45292</v>
      </c>
      <c r="L106" s="205">
        <v>139</v>
      </c>
      <c r="M106" s="211"/>
      <c r="N106" s="273">
        <v>45658</v>
      </c>
      <c r="O106" s="205">
        <v>152</v>
      </c>
      <c r="P106" s="264"/>
      <c r="Q106" s="273">
        <v>45658</v>
      </c>
      <c r="R106" s="205">
        <v>152</v>
      </c>
      <c r="S106" s="264"/>
      <c r="T106" s="273">
        <v>46023</v>
      </c>
      <c r="U106" s="205">
        <v>165</v>
      </c>
      <c r="V106" s="264"/>
    </row>
    <row r="107" spans="1:34" s="200" customFormat="1" ht="15" customHeight="1" x14ac:dyDescent="0.35">
      <c r="A107" s="238">
        <v>101</v>
      </c>
      <c r="B107" s="242" t="s">
        <v>446</v>
      </c>
      <c r="C107" s="239">
        <v>1932454956</v>
      </c>
      <c r="D107" s="251"/>
      <c r="E107" s="254">
        <v>37158</v>
      </c>
      <c r="F107" s="254"/>
      <c r="G107" s="245" t="s">
        <v>515</v>
      </c>
      <c r="H107" s="242" t="s">
        <v>138</v>
      </c>
      <c r="I107" s="249" t="s">
        <v>12</v>
      </c>
      <c r="J107" s="249">
        <v>63755</v>
      </c>
      <c r="K107" s="257">
        <v>45292</v>
      </c>
      <c r="L107" s="205">
        <v>139</v>
      </c>
      <c r="M107" s="211"/>
      <c r="N107" s="273">
        <v>45658</v>
      </c>
      <c r="O107" s="205">
        <v>152</v>
      </c>
      <c r="P107" s="264"/>
      <c r="Q107" s="273">
        <v>45658</v>
      </c>
      <c r="R107" s="205">
        <v>152</v>
      </c>
      <c r="S107" s="264"/>
      <c r="T107" s="257">
        <v>46023</v>
      </c>
      <c r="U107" s="205">
        <v>165</v>
      </c>
      <c r="V107" s="262"/>
    </row>
    <row r="108" spans="1:34" s="200" customFormat="1" ht="15" customHeight="1" x14ac:dyDescent="0.35">
      <c r="A108" s="238">
        <v>102</v>
      </c>
      <c r="B108" s="242" t="s">
        <v>447</v>
      </c>
      <c r="C108" s="239">
        <v>1457757767</v>
      </c>
      <c r="D108" s="251"/>
      <c r="E108" s="254">
        <v>37505</v>
      </c>
      <c r="F108" s="254"/>
      <c r="G108" s="242" t="s">
        <v>507</v>
      </c>
      <c r="H108" s="242" t="s">
        <v>171</v>
      </c>
      <c r="I108" s="249" t="s">
        <v>12</v>
      </c>
      <c r="J108" s="249">
        <v>63957</v>
      </c>
      <c r="K108" s="257">
        <v>45292</v>
      </c>
      <c r="L108" s="205">
        <v>139</v>
      </c>
      <c r="M108" s="211"/>
      <c r="N108" s="273">
        <v>45658</v>
      </c>
      <c r="O108" s="205">
        <v>152</v>
      </c>
      <c r="P108" s="264"/>
      <c r="Q108" s="273">
        <v>45658</v>
      </c>
      <c r="R108" s="205">
        <v>152</v>
      </c>
      <c r="S108" s="264"/>
      <c r="T108" s="273">
        <v>46023</v>
      </c>
      <c r="U108" s="205">
        <v>165</v>
      </c>
      <c r="V108" s="264"/>
    </row>
    <row r="109" spans="1:34" s="200" customFormat="1" ht="15" customHeight="1" x14ac:dyDescent="0.35">
      <c r="A109" s="238">
        <v>103</v>
      </c>
      <c r="B109" s="242" t="s">
        <v>448</v>
      </c>
      <c r="C109" s="239">
        <v>1033686886</v>
      </c>
      <c r="D109" s="251"/>
      <c r="E109" s="254">
        <v>38390</v>
      </c>
      <c r="F109" s="254"/>
      <c r="G109" s="242" t="s">
        <v>519</v>
      </c>
      <c r="H109" s="242" t="s">
        <v>91</v>
      </c>
      <c r="I109" s="249" t="s">
        <v>12</v>
      </c>
      <c r="J109" s="249">
        <v>63780</v>
      </c>
      <c r="K109" s="257">
        <v>45292</v>
      </c>
      <c r="L109" s="205">
        <v>139</v>
      </c>
      <c r="M109" s="211"/>
      <c r="N109" s="273">
        <v>45658</v>
      </c>
      <c r="O109" s="205">
        <v>152</v>
      </c>
      <c r="P109" s="264"/>
      <c r="Q109" s="273">
        <v>45658</v>
      </c>
      <c r="R109" s="205">
        <v>152</v>
      </c>
      <c r="S109" s="264"/>
      <c r="T109" s="273">
        <v>46023</v>
      </c>
      <c r="U109" s="205">
        <v>165</v>
      </c>
      <c r="V109" s="264"/>
    </row>
    <row r="110" spans="1:34" s="200" customFormat="1" ht="15" customHeight="1" x14ac:dyDescent="0.35">
      <c r="A110" s="238">
        <v>104</v>
      </c>
      <c r="B110" s="242" t="s">
        <v>449</v>
      </c>
      <c r="C110" s="239">
        <v>1588131338</v>
      </c>
      <c r="D110" s="251"/>
      <c r="E110" s="254">
        <v>37482</v>
      </c>
      <c r="F110" s="254"/>
      <c r="G110" s="242" t="s">
        <v>520</v>
      </c>
      <c r="H110" s="242" t="s">
        <v>71</v>
      </c>
      <c r="I110" s="249" t="s">
        <v>12</v>
      </c>
      <c r="J110" s="249">
        <v>63801</v>
      </c>
      <c r="K110" s="257">
        <v>45292</v>
      </c>
      <c r="L110" s="205">
        <v>139</v>
      </c>
      <c r="M110" s="211"/>
      <c r="N110" s="273">
        <v>45658</v>
      </c>
      <c r="O110" s="205">
        <v>152</v>
      </c>
      <c r="P110" s="264"/>
      <c r="Q110" s="273">
        <v>45658</v>
      </c>
      <c r="R110" s="205">
        <v>152</v>
      </c>
      <c r="S110" s="264"/>
      <c r="T110" s="273">
        <v>46023</v>
      </c>
      <c r="U110" s="205">
        <v>165</v>
      </c>
      <c r="V110" s="264"/>
    </row>
    <row r="111" spans="1:34" s="200" customFormat="1" ht="15" customHeight="1" x14ac:dyDescent="0.35">
      <c r="A111" s="238">
        <v>105</v>
      </c>
      <c r="B111" s="242" t="s">
        <v>407</v>
      </c>
      <c r="C111" s="239">
        <v>1518372481</v>
      </c>
      <c r="D111" s="251"/>
      <c r="E111" s="254">
        <v>36756</v>
      </c>
      <c r="F111" s="254"/>
      <c r="G111" s="242" t="s">
        <v>339</v>
      </c>
      <c r="H111" s="242" t="s">
        <v>19</v>
      </c>
      <c r="I111" s="249" t="s">
        <v>12</v>
      </c>
      <c r="J111" s="249">
        <v>63701</v>
      </c>
      <c r="K111" s="257">
        <v>45292</v>
      </c>
      <c r="L111" s="205">
        <v>139</v>
      </c>
      <c r="M111" s="211"/>
      <c r="N111" s="273">
        <v>45658</v>
      </c>
      <c r="O111" s="205">
        <v>152</v>
      </c>
      <c r="P111" s="264"/>
      <c r="Q111" s="273">
        <v>45658</v>
      </c>
      <c r="R111" s="205">
        <v>152</v>
      </c>
      <c r="S111" s="264"/>
      <c r="T111" s="273">
        <v>46023</v>
      </c>
      <c r="U111" s="205">
        <v>165</v>
      </c>
      <c r="V111" s="264"/>
    </row>
    <row r="112" spans="1:34" s="200" customFormat="1" ht="15" customHeight="1" x14ac:dyDescent="0.35">
      <c r="A112" s="238">
        <v>106</v>
      </c>
      <c r="B112" s="242" t="s">
        <v>408</v>
      </c>
      <c r="C112" s="250">
        <v>1366831943</v>
      </c>
      <c r="D112" s="253"/>
      <c r="E112" s="254">
        <v>42338</v>
      </c>
      <c r="F112" s="254"/>
      <c r="G112" s="242" t="s">
        <v>514</v>
      </c>
      <c r="H112" s="242" t="s">
        <v>234</v>
      </c>
      <c r="I112" s="249" t="s">
        <v>12</v>
      </c>
      <c r="J112" s="249">
        <v>63841</v>
      </c>
      <c r="K112" s="257">
        <v>45292</v>
      </c>
      <c r="L112" s="205">
        <v>139</v>
      </c>
      <c r="M112" s="211"/>
      <c r="N112" s="273">
        <v>45658</v>
      </c>
      <c r="O112" s="205">
        <v>152</v>
      </c>
      <c r="P112" s="264"/>
      <c r="Q112" s="273">
        <v>45658</v>
      </c>
      <c r="R112" s="205">
        <v>152</v>
      </c>
      <c r="S112" s="264"/>
      <c r="T112" s="273">
        <v>46023</v>
      </c>
      <c r="U112" s="205">
        <v>165</v>
      </c>
      <c r="V112" s="264"/>
    </row>
    <row r="113" spans="1:22" s="200" customFormat="1" ht="15" customHeight="1" x14ac:dyDescent="0.35">
      <c r="A113" s="238">
        <v>107</v>
      </c>
      <c r="B113" s="242" t="s">
        <v>461</v>
      </c>
      <c r="C113" s="250">
        <v>1013585561</v>
      </c>
      <c r="D113" s="253"/>
      <c r="E113" s="254">
        <v>44729</v>
      </c>
      <c r="F113" s="254"/>
      <c r="G113" s="242" t="s">
        <v>462</v>
      </c>
      <c r="H113" s="242" t="s">
        <v>36</v>
      </c>
      <c r="I113" s="249" t="s">
        <v>12</v>
      </c>
      <c r="J113" s="249">
        <v>63640</v>
      </c>
      <c r="K113" s="257">
        <v>45292</v>
      </c>
      <c r="L113" s="205">
        <v>139</v>
      </c>
      <c r="M113" s="210"/>
      <c r="N113" s="273">
        <v>45658</v>
      </c>
      <c r="O113" s="205">
        <v>152</v>
      </c>
      <c r="P113" s="264"/>
      <c r="Q113" s="273">
        <v>45658</v>
      </c>
      <c r="R113" s="205">
        <v>152</v>
      </c>
      <c r="S113" s="264"/>
      <c r="T113" s="273">
        <v>46023</v>
      </c>
      <c r="U113" s="205">
        <v>165</v>
      </c>
      <c r="V113" s="264"/>
    </row>
    <row r="114" spans="1:22" s="200" customFormat="1" ht="15" customHeight="1" x14ac:dyDescent="0.35">
      <c r="A114" s="238">
        <v>108</v>
      </c>
      <c r="B114" s="245" t="s">
        <v>450</v>
      </c>
      <c r="C114" s="249">
        <v>1598186157</v>
      </c>
      <c r="D114" s="252"/>
      <c r="E114" s="254">
        <v>37231</v>
      </c>
      <c r="F114" s="254" t="s">
        <v>336</v>
      </c>
      <c r="G114" s="245" t="s">
        <v>518</v>
      </c>
      <c r="H114" s="245" t="s">
        <v>138</v>
      </c>
      <c r="I114" s="249" t="s">
        <v>12</v>
      </c>
      <c r="J114" s="249">
        <v>63755</v>
      </c>
      <c r="K114" s="257">
        <v>45292</v>
      </c>
      <c r="L114" s="205">
        <v>139</v>
      </c>
      <c r="M114" s="211"/>
      <c r="N114" s="273">
        <v>45658</v>
      </c>
      <c r="O114" s="205">
        <v>152</v>
      </c>
      <c r="P114" s="264"/>
      <c r="Q114" s="273">
        <v>45658</v>
      </c>
      <c r="R114" s="205">
        <v>152</v>
      </c>
      <c r="S114" s="264"/>
      <c r="T114" s="273">
        <v>46023</v>
      </c>
      <c r="U114" s="205">
        <v>165</v>
      </c>
      <c r="V114" s="264"/>
    </row>
    <row r="115" spans="1:22" s="200" customFormat="1" ht="15" customHeight="1" x14ac:dyDescent="0.35">
      <c r="A115" s="238">
        <v>109</v>
      </c>
      <c r="B115" s="242" t="s">
        <v>148</v>
      </c>
      <c r="C115" s="239">
        <v>1275686883</v>
      </c>
      <c r="D115" s="251"/>
      <c r="E115" s="254">
        <v>39212</v>
      </c>
      <c r="F115" s="254" t="s">
        <v>336</v>
      </c>
      <c r="G115" s="242" t="s">
        <v>357</v>
      </c>
      <c r="H115" s="242" t="s">
        <v>20</v>
      </c>
      <c r="I115" s="249" t="s">
        <v>12</v>
      </c>
      <c r="J115" s="249">
        <v>63857</v>
      </c>
      <c r="K115" s="257">
        <v>45292</v>
      </c>
      <c r="L115" s="205">
        <v>139</v>
      </c>
      <c r="M115" s="211"/>
      <c r="N115" s="273">
        <v>45658</v>
      </c>
      <c r="O115" s="205">
        <v>152</v>
      </c>
      <c r="P115" s="264"/>
      <c r="Q115" s="273">
        <v>45658</v>
      </c>
      <c r="R115" s="205">
        <v>152</v>
      </c>
      <c r="S115" s="264"/>
      <c r="T115" s="273">
        <v>46023</v>
      </c>
      <c r="U115" s="205">
        <v>165</v>
      </c>
      <c r="V115" s="264"/>
    </row>
    <row r="116" spans="1:22" s="200" customFormat="1" ht="15" customHeight="1" x14ac:dyDescent="0.35">
      <c r="A116" s="238">
        <v>110</v>
      </c>
      <c r="B116" s="243" t="s">
        <v>149</v>
      </c>
      <c r="C116" s="248">
        <v>1497874119</v>
      </c>
      <c r="D116" s="251"/>
      <c r="E116" s="254">
        <v>37609</v>
      </c>
      <c r="F116" s="254" t="s">
        <v>336</v>
      </c>
      <c r="G116" s="243" t="s">
        <v>236</v>
      </c>
      <c r="H116" s="242" t="s">
        <v>91</v>
      </c>
      <c r="I116" s="249" t="s">
        <v>12</v>
      </c>
      <c r="J116" s="249">
        <v>63780</v>
      </c>
      <c r="K116" s="257">
        <v>45292</v>
      </c>
      <c r="L116" s="205">
        <v>130.31</v>
      </c>
      <c r="M116" s="218"/>
      <c r="N116" s="273">
        <v>45658</v>
      </c>
      <c r="O116" s="205">
        <v>152</v>
      </c>
      <c r="P116" s="264"/>
      <c r="Q116" s="273">
        <v>45658</v>
      </c>
      <c r="R116" s="205">
        <v>152</v>
      </c>
      <c r="S116" s="264"/>
      <c r="T116" s="273">
        <v>46023</v>
      </c>
      <c r="U116" s="205">
        <v>165</v>
      </c>
      <c r="V116" s="264"/>
    </row>
    <row r="117" spans="1:22" s="200" customFormat="1" ht="15" customHeight="1" x14ac:dyDescent="0.35">
      <c r="A117" s="238">
        <v>111</v>
      </c>
      <c r="B117" s="242" t="s">
        <v>414</v>
      </c>
      <c r="C117" s="239">
        <v>1558859066</v>
      </c>
      <c r="D117" s="251"/>
      <c r="E117" s="254">
        <v>43431</v>
      </c>
      <c r="F117" s="254">
        <v>45018</v>
      </c>
      <c r="G117" s="242" t="s">
        <v>415</v>
      </c>
      <c r="H117" s="242" t="s">
        <v>71</v>
      </c>
      <c r="I117" s="249" t="s">
        <v>12</v>
      </c>
      <c r="J117" s="249">
        <v>63801</v>
      </c>
      <c r="K117" s="257">
        <v>45292</v>
      </c>
      <c r="L117" s="205">
        <v>139</v>
      </c>
      <c r="M117" s="210"/>
      <c r="N117" s="259"/>
      <c r="O117" s="207"/>
      <c r="P117" s="275"/>
      <c r="Q117" s="259"/>
      <c r="R117" s="207"/>
      <c r="S117" s="275"/>
      <c r="T117" s="259"/>
      <c r="U117" s="207"/>
      <c r="V117" s="275"/>
    </row>
    <row r="118" spans="1:22" s="200" customFormat="1" ht="15" customHeight="1" x14ac:dyDescent="0.35">
      <c r="A118" s="238">
        <v>112</v>
      </c>
      <c r="B118" s="242" t="s">
        <v>161</v>
      </c>
      <c r="C118" s="239">
        <v>1689758872</v>
      </c>
      <c r="D118" s="251"/>
      <c r="E118" s="254">
        <v>36046</v>
      </c>
      <c r="F118" s="254">
        <v>44682</v>
      </c>
      <c r="G118" s="242" t="s">
        <v>392</v>
      </c>
      <c r="H118" s="242" t="s">
        <v>25</v>
      </c>
      <c r="I118" s="249" t="s">
        <v>12</v>
      </c>
      <c r="J118" s="249">
        <v>65753</v>
      </c>
      <c r="K118" s="257">
        <v>45292</v>
      </c>
      <c r="L118" s="205">
        <v>139</v>
      </c>
      <c r="M118" s="210"/>
      <c r="N118" s="259"/>
      <c r="O118" s="207"/>
      <c r="P118" s="275"/>
      <c r="Q118" s="259"/>
      <c r="R118" s="207"/>
      <c r="S118" s="275"/>
      <c r="T118" s="259"/>
      <c r="U118" s="207"/>
      <c r="V118" s="275"/>
    </row>
    <row r="119" spans="1:22" s="200" customFormat="1" ht="15" customHeight="1" x14ac:dyDescent="0.35">
      <c r="A119" s="238">
        <v>113</v>
      </c>
      <c r="B119" s="242" t="s">
        <v>451</v>
      </c>
      <c r="C119" s="239">
        <v>1356412308</v>
      </c>
      <c r="D119" s="251"/>
      <c r="E119" s="254">
        <v>37011</v>
      </c>
      <c r="F119" s="254" t="s">
        <v>336</v>
      </c>
      <c r="G119" s="242" t="s">
        <v>452</v>
      </c>
      <c r="H119" s="242" t="s">
        <v>79</v>
      </c>
      <c r="I119" s="249" t="s">
        <v>12</v>
      </c>
      <c r="J119" s="249">
        <v>63379</v>
      </c>
      <c r="K119" s="257">
        <v>45292</v>
      </c>
      <c r="L119" s="205">
        <v>102.92</v>
      </c>
      <c r="M119" s="211"/>
      <c r="N119" s="273">
        <v>45658</v>
      </c>
      <c r="O119" s="205">
        <v>120</v>
      </c>
      <c r="P119" s="264"/>
      <c r="Q119" s="273">
        <v>45658</v>
      </c>
      <c r="R119" s="205">
        <v>120</v>
      </c>
      <c r="S119" s="264"/>
      <c r="T119" s="273">
        <v>46023</v>
      </c>
      <c r="U119" s="205">
        <v>120</v>
      </c>
      <c r="V119" s="264"/>
    </row>
    <row r="120" spans="1:22" s="200" customFormat="1" ht="15" customHeight="1" x14ac:dyDescent="0.35">
      <c r="A120" s="238">
        <v>114</v>
      </c>
      <c r="B120" s="219" t="s">
        <v>453</v>
      </c>
      <c r="C120" s="238">
        <v>1962573212</v>
      </c>
      <c r="D120" s="251"/>
      <c r="E120" s="254">
        <v>37939</v>
      </c>
      <c r="F120" s="254" t="s">
        <v>336</v>
      </c>
      <c r="G120" s="219" t="s">
        <v>562</v>
      </c>
      <c r="H120" s="242" t="s">
        <v>40</v>
      </c>
      <c r="I120" s="249" t="s">
        <v>12</v>
      </c>
      <c r="J120" s="249">
        <v>63383</v>
      </c>
      <c r="K120" s="257">
        <v>45292</v>
      </c>
      <c r="L120" s="205">
        <v>139</v>
      </c>
      <c r="M120" s="211"/>
      <c r="N120" s="273">
        <v>45658</v>
      </c>
      <c r="O120" s="205">
        <v>152</v>
      </c>
      <c r="P120" s="264"/>
      <c r="Q120" s="273">
        <v>45658</v>
      </c>
      <c r="R120" s="205">
        <v>152</v>
      </c>
      <c r="S120" s="264"/>
      <c r="T120" s="273">
        <v>46023</v>
      </c>
      <c r="U120" s="205">
        <v>165</v>
      </c>
      <c r="V120" s="264"/>
    </row>
    <row r="121" spans="1:22" s="200" customFormat="1" ht="15" customHeight="1" x14ac:dyDescent="0.35">
      <c r="A121" s="238">
        <v>115</v>
      </c>
      <c r="B121" s="219" t="s">
        <v>422</v>
      </c>
      <c r="C121" s="238">
        <v>1952934937</v>
      </c>
      <c r="D121" s="251"/>
      <c r="E121" s="254">
        <v>44043</v>
      </c>
      <c r="F121" s="254" t="s">
        <v>336</v>
      </c>
      <c r="G121" s="219" t="s">
        <v>522</v>
      </c>
      <c r="H121" s="242" t="s">
        <v>92</v>
      </c>
      <c r="I121" s="249" t="s">
        <v>12</v>
      </c>
      <c r="J121" s="249">
        <v>65616</v>
      </c>
      <c r="K121" s="257">
        <v>45292</v>
      </c>
      <c r="L121" s="205">
        <v>139</v>
      </c>
      <c r="M121" s="210"/>
      <c r="N121" s="273">
        <v>45658</v>
      </c>
      <c r="O121" s="205">
        <v>152</v>
      </c>
      <c r="P121" s="264"/>
      <c r="Q121" s="273">
        <v>45658</v>
      </c>
      <c r="R121" s="205">
        <v>152</v>
      </c>
      <c r="S121" s="264"/>
      <c r="T121" s="273">
        <v>46023</v>
      </c>
      <c r="U121" s="205">
        <v>165</v>
      </c>
      <c r="V121" s="264"/>
    </row>
    <row r="122" spans="1:22" s="206" customFormat="1" ht="15" customHeight="1" x14ac:dyDescent="0.35">
      <c r="A122" s="238">
        <v>116</v>
      </c>
      <c r="B122" s="243" t="s">
        <v>322</v>
      </c>
      <c r="C122" s="248">
        <v>1316205206</v>
      </c>
      <c r="D122" s="251"/>
      <c r="E122" s="254">
        <v>41683</v>
      </c>
      <c r="F122" s="254" t="s">
        <v>336</v>
      </c>
      <c r="G122" s="243" t="s">
        <v>393</v>
      </c>
      <c r="H122" s="242" t="s">
        <v>165</v>
      </c>
      <c r="I122" s="249" t="s">
        <v>12</v>
      </c>
      <c r="J122" s="249">
        <v>65761</v>
      </c>
      <c r="K122" s="257">
        <v>45292</v>
      </c>
      <c r="L122" s="205">
        <v>89.66</v>
      </c>
      <c r="M122" s="210"/>
      <c r="N122" s="273">
        <v>45658</v>
      </c>
      <c r="O122" s="205">
        <v>100</v>
      </c>
      <c r="P122" s="264"/>
      <c r="Q122" s="273">
        <v>45658</v>
      </c>
      <c r="R122" s="205">
        <v>100</v>
      </c>
      <c r="S122" s="264"/>
      <c r="T122" s="273">
        <v>46023</v>
      </c>
      <c r="U122" s="205">
        <v>110</v>
      </c>
      <c r="V122" s="264"/>
    </row>
    <row r="123" spans="1:22" s="200" customFormat="1" ht="15" customHeight="1" x14ac:dyDescent="0.35">
      <c r="A123" s="238">
        <v>117</v>
      </c>
      <c r="B123" s="242" t="s">
        <v>167</v>
      </c>
      <c r="C123" s="239">
        <v>1568434520</v>
      </c>
      <c r="D123" s="251"/>
      <c r="E123" s="254">
        <v>37915</v>
      </c>
      <c r="F123" s="254"/>
      <c r="G123" s="242" t="s">
        <v>394</v>
      </c>
      <c r="H123" s="242" t="s">
        <v>38</v>
      </c>
      <c r="I123" s="249" t="s">
        <v>12</v>
      </c>
      <c r="J123" s="249">
        <v>63901</v>
      </c>
      <c r="K123" s="257">
        <v>45292</v>
      </c>
      <c r="L123" s="205">
        <v>125</v>
      </c>
      <c r="M123" s="210"/>
      <c r="N123" s="273">
        <v>45292</v>
      </c>
      <c r="O123" s="205">
        <v>125</v>
      </c>
      <c r="P123" s="264"/>
      <c r="Q123" s="273">
        <v>45292</v>
      </c>
      <c r="R123" s="205">
        <v>125</v>
      </c>
      <c r="S123" s="264"/>
      <c r="T123" s="273">
        <v>46023</v>
      </c>
      <c r="U123" s="205">
        <v>140</v>
      </c>
      <c r="V123" s="264"/>
    </row>
    <row r="124" spans="1:22" s="200" customFormat="1" ht="15" customHeight="1" x14ac:dyDescent="0.35">
      <c r="A124" s="238">
        <v>118</v>
      </c>
      <c r="B124" s="242" t="s">
        <v>426</v>
      </c>
      <c r="C124" s="239">
        <v>1467047738</v>
      </c>
      <c r="D124" s="251" t="s">
        <v>565</v>
      </c>
      <c r="E124" s="254">
        <v>41116</v>
      </c>
      <c r="F124" s="254"/>
      <c r="G124" s="242" t="s">
        <v>546</v>
      </c>
      <c r="H124" s="242" t="s">
        <v>38</v>
      </c>
      <c r="I124" s="249" t="s">
        <v>12</v>
      </c>
      <c r="J124" s="249">
        <v>63901</v>
      </c>
      <c r="K124" s="257">
        <v>45292</v>
      </c>
      <c r="L124" s="205">
        <v>122.71</v>
      </c>
      <c r="M124" s="211"/>
      <c r="N124" s="273">
        <v>45658</v>
      </c>
      <c r="O124" s="205">
        <v>121.31</v>
      </c>
      <c r="P124" s="264"/>
      <c r="Q124" s="273">
        <v>45658</v>
      </c>
      <c r="R124" s="205">
        <v>121.31</v>
      </c>
      <c r="S124" s="264"/>
      <c r="T124" s="273">
        <v>46023</v>
      </c>
      <c r="U124" s="205">
        <v>125</v>
      </c>
      <c r="V124" s="264"/>
    </row>
    <row r="125" spans="1:22" s="200" customFormat="1" ht="15" customHeight="1" x14ac:dyDescent="0.35">
      <c r="A125" s="238">
        <v>119</v>
      </c>
      <c r="B125" s="242" t="s">
        <v>179</v>
      </c>
      <c r="C125" s="239">
        <v>1578682779</v>
      </c>
      <c r="D125" s="251"/>
      <c r="E125" s="255">
        <v>35465</v>
      </c>
      <c r="F125" s="255" t="s">
        <v>336</v>
      </c>
      <c r="G125" s="242" t="s">
        <v>521</v>
      </c>
      <c r="H125" s="242" t="s">
        <v>180</v>
      </c>
      <c r="I125" s="249" t="s">
        <v>12</v>
      </c>
      <c r="J125" s="249">
        <v>63960</v>
      </c>
      <c r="K125" s="257">
        <v>45292</v>
      </c>
      <c r="L125" s="205">
        <v>139</v>
      </c>
      <c r="M125" s="211"/>
      <c r="N125" s="273">
        <v>45658</v>
      </c>
      <c r="O125" s="205">
        <v>152</v>
      </c>
      <c r="P125" s="264"/>
      <c r="Q125" s="273">
        <v>45658</v>
      </c>
      <c r="R125" s="205">
        <v>152</v>
      </c>
      <c r="S125" s="264"/>
      <c r="T125" s="273">
        <v>46023</v>
      </c>
      <c r="U125" s="205">
        <v>165</v>
      </c>
      <c r="V125" s="264"/>
    </row>
    <row r="126" spans="1:22" s="206" customFormat="1" ht="15" customHeight="1" x14ac:dyDescent="0.35">
      <c r="A126" s="238">
        <v>120</v>
      </c>
      <c r="B126" s="232" t="s">
        <v>466</v>
      </c>
      <c r="C126" s="247">
        <v>1427604198</v>
      </c>
      <c r="D126" s="251"/>
      <c r="E126" s="256">
        <v>44909</v>
      </c>
      <c r="F126" s="256"/>
      <c r="G126" s="232" t="s">
        <v>467</v>
      </c>
      <c r="H126" s="232" t="s">
        <v>468</v>
      </c>
      <c r="I126" s="233" t="s">
        <v>465</v>
      </c>
      <c r="J126" s="233">
        <v>38024</v>
      </c>
      <c r="K126" s="257">
        <v>45292</v>
      </c>
      <c r="L126" s="205">
        <v>139</v>
      </c>
      <c r="M126" s="210"/>
      <c r="N126" s="273">
        <v>45658</v>
      </c>
      <c r="O126" s="205">
        <v>152</v>
      </c>
      <c r="P126" s="264"/>
      <c r="Q126" s="273">
        <v>45658</v>
      </c>
      <c r="R126" s="205">
        <v>152</v>
      </c>
      <c r="S126" s="264"/>
      <c r="T126" s="273">
        <v>46023</v>
      </c>
      <c r="U126" s="205">
        <v>165</v>
      </c>
      <c r="V126" s="264"/>
    </row>
    <row r="127" spans="1:22" s="200" customFormat="1" ht="15" customHeight="1" thickBot="1" x14ac:dyDescent="0.4">
      <c r="A127" s="238">
        <v>121</v>
      </c>
      <c r="B127" s="276" t="s">
        <v>454</v>
      </c>
      <c r="C127" s="277">
        <v>1477870467</v>
      </c>
      <c r="D127" s="278"/>
      <c r="E127" s="279">
        <v>38015</v>
      </c>
      <c r="F127" s="279" t="s">
        <v>336</v>
      </c>
      <c r="G127" s="276" t="s">
        <v>385</v>
      </c>
      <c r="H127" s="276" t="s">
        <v>30</v>
      </c>
      <c r="I127" s="280" t="s">
        <v>12</v>
      </c>
      <c r="J127" s="280">
        <v>63830</v>
      </c>
      <c r="K127" s="208">
        <v>45292</v>
      </c>
      <c r="L127" s="209">
        <v>139</v>
      </c>
      <c r="M127" s="216"/>
      <c r="N127" s="208">
        <v>45658</v>
      </c>
      <c r="O127" s="209">
        <v>152</v>
      </c>
      <c r="P127" s="216"/>
      <c r="Q127" s="208">
        <v>45658</v>
      </c>
      <c r="R127" s="209">
        <v>152</v>
      </c>
      <c r="S127" s="216"/>
      <c r="T127" s="208">
        <v>46023</v>
      </c>
      <c r="U127" s="209">
        <v>165</v>
      </c>
      <c r="V127" s="216"/>
    </row>
    <row r="128" spans="1:22" ht="15" customHeight="1" x14ac:dyDescent="0.35">
      <c r="I128" s="25"/>
    </row>
    <row r="129" spans="1:22" ht="15" customHeight="1" x14ac:dyDescent="0.35">
      <c r="L129" s="271"/>
    </row>
    <row r="130" spans="1:22" ht="15" customHeight="1" thickBot="1" x14ac:dyDescent="0.4">
      <c r="A130" s="180" t="s">
        <v>395</v>
      </c>
      <c r="B130" s="6"/>
    </row>
    <row r="131" spans="1:22" ht="15" customHeight="1" x14ac:dyDescent="0.35">
      <c r="A131" s="28"/>
      <c r="B131" s="181" t="s">
        <v>396</v>
      </c>
      <c r="K131" s="182">
        <f>COUNTIFS($I13:$I127,"MO",L13:L127,"&gt;0")</f>
        <v>91</v>
      </c>
      <c r="L131" s="196"/>
      <c r="M131" s="234"/>
      <c r="N131" s="182">
        <f>COUNTIFS($I7:$I127,"MO",O7:O127,"&gt;0")</f>
        <v>87</v>
      </c>
      <c r="O131" s="196"/>
      <c r="P131" s="234"/>
      <c r="Q131" s="182">
        <f>COUNTIFS($I7:$I127,"MO",R7:R127,"&gt;0")</f>
        <v>89</v>
      </c>
      <c r="R131" s="196"/>
      <c r="S131" s="234"/>
      <c r="T131" s="182">
        <f>COUNTIFS($I7:$I127,"MO",U7:U127,"&gt;0")</f>
        <v>87</v>
      </c>
      <c r="U131" s="196"/>
      <c r="V131" s="234"/>
    </row>
    <row r="132" spans="1:22" ht="15" customHeight="1" x14ac:dyDescent="0.35">
      <c r="A132" s="7"/>
      <c r="B132" s="183" t="s">
        <v>397</v>
      </c>
      <c r="K132" s="184">
        <f>+K133-K131</f>
        <v>18</v>
      </c>
      <c r="L132" s="193"/>
      <c r="M132" s="235"/>
      <c r="N132" s="184">
        <f>+N133-N131</f>
        <v>19</v>
      </c>
      <c r="O132" s="193"/>
      <c r="P132" s="235"/>
      <c r="Q132" s="184">
        <f>+Q133-Q131</f>
        <v>14</v>
      </c>
      <c r="R132" s="193"/>
      <c r="S132" s="235"/>
      <c r="T132" s="184">
        <f>+T133-T131</f>
        <v>12</v>
      </c>
      <c r="U132" s="193"/>
      <c r="V132" s="235"/>
    </row>
    <row r="133" spans="1:22" ht="15" customHeight="1" thickBot="1" x14ac:dyDescent="0.4">
      <c r="A133" s="7"/>
      <c r="B133" s="183" t="s">
        <v>196</v>
      </c>
      <c r="K133" s="185">
        <f>COUNTA(L13:L127)</f>
        <v>109</v>
      </c>
      <c r="L133" s="197"/>
      <c r="M133" s="236"/>
      <c r="N133" s="185">
        <f>COUNTA(O7:O127)</f>
        <v>106</v>
      </c>
      <c r="O133" s="197"/>
      <c r="P133" s="236"/>
      <c r="Q133" s="185">
        <f>COUNTA(R7:R127)</f>
        <v>103</v>
      </c>
      <c r="R133" s="197"/>
      <c r="S133" s="236"/>
      <c r="T133" s="185">
        <f>COUNTA(U7:U127)</f>
        <v>99</v>
      </c>
      <c r="U133" s="197"/>
      <c r="V133" s="236"/>
    </row>
    <row r="134" spans="1:22" ht="15" customHeight="1" x14ac:dyDescent="0.35">
      <c r="A134" s="186"/>
      <c r="B134" s="187"/>
    </row>
    <row r="135" spans="1:22" ht="15" customHeight="1" x14ac:dyDescent="0.35">
      <c r="A135" s="188"/>
      <c r="B135" s="189"/>
    </row>
    <row r="136" spans="1:22" ht="15" customHeight="1" x14ac:dyDescent="0.35">
      <c r="A136" s="190" t="s">
        <v>331</v>
      </c>
      <c r="B136" s="1"/>
    </row>
    <row r="137" spans="1:22" x14ac:dyDescent="0.35">
      <c r="A137" s="191">
        <v>1</v>
      </c>
      <c r="B137" s="192" t="s">
        <v>398</v>
      </c>
    </row>
    <row r="138" spans="1:22" ht="25.5" customHeight="1" x14ac:dyDescent="0.35">
      <c r="A138" s="191">
        <v>2</v>
      </c>
      <c r="B138" s="192" t="s">
        <v>399</v>
      </c>
    </row>
    <row r="139" spans="1:22" ht="27.75" customHeight="1" x14ac:dyDescent="0.35">
      <c r="A139" s="191">
        <v>3</v>
      </c>
      <c r="B139" s="192" t="s">
        <v>469</v>
      </c>
    </row>
    <row r="140" spans="1:22" x14ac:dyDescent="0.35">
      <c r="A140" s="191"/>
      <c r="B140" s="192"/>
    </row>
    <row r="141" spans="1:22" x14ac:dyDescent="0.35">
      <c r="A141" s="191"/>
      <c r="B141" s="192"/>
    </row>
  </sheetData>
  <sortState xmlns:xlrd2="http://schemas.microsoft.com/office/spreadsheetml/2017/richdata2" ref="A6:P127">
    <sortCondition ref="B6:B127"/>
  </sortState>
  <mergeCells count="10">
    <mergeCell ref="T3:V3"/>
    <mergeCell ref="T4:V4"/>
    <mergeCell ref="Q3:S3"/>
    <mergeCell ref="Q4:S4"/>
    <mergeCell ref="A3:A4"/>
    <mergeCell ref="B3:B4"/>
    <mergeCell ref="N3:P3"/>
    <mergeCell ref="N4:P4"/>
    <mergeCell ref="K4:M4"/>
    <mergeCell ref="K3:M3"/>
  </mergeCells>
  <phoneticPr fontId="17" type="noConversion"/>
  <hyperlinks>
    <hyperlink ref="AH104" r:id="rId1" xr:uid="{6900F085-83DF-4A32-9707-F8719BBA6E10}"/>
  </hyperlinks>
  <pageMargins left="0.25" right="0.25" top="0.25" bottom="0.25" header="0" footer="0"/>
  <pageSetup paperSize="5" scale="22" fitToHeight="0" orientation="landscape" r:id="rId2"/>
  <rowBreaks count="1" manualBreakCount="1">
    <brk id="61"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3:W119"/>
  <sheetViews>
    <sheetView zoomScaleNormal="100" workbookViewId="0"/>
  </sheetViews>
  <sheetFormatPr defaultColWidth="9.1796875" defaultRowHeight="14.5" x14ac:dyDescent="0.35"/>
  <cols>
    <col min="1" max="1" width="11.81640625" style="58" customWidth="1"/>
    <col min="2" max="2" width="2.453125" style="58" customWidth="1"/>
    <col min="3" max="3" width="9.26953125" style="58" bestFit="1" customWidth="1"/>
    <col min="4" max="4" width="42.1796875" style="58" customWidth="1"/>
    <col min="5" max="5" width="11.7265625" style="58" customWidth="1"/>
    <col min="6" max="6" width="9.7265625" style="58" bestFit="1" customWidth="1"/>
    <col min="7" max="7" width="14" style="58" customWidth="1"/>
    <col min="8" max="18" width="9.1796875" style="62"/>
    <col min="19" max="16384" width="9.1796875" style="58"/>
  </cols>
  <sheetData>
    <row r="3" spans="1:15" s="4" customFormat="1" ht="15" customHeight="1" x14ac:dyDescent="0.35">
      <c r="A3" s="17">
        <v>596113605</v>
      </c>
      <c r="B3" s="17"/>
      <c r="C3" s="9">
        <v>268901</v>
      </c>
      <c r="D3" s="18" t="s">
        <v>29</v>
      </c>
      <c r="E3" s="15"/>
      <c r="F3" s="14">
        <v>40655</v>
      </c>
      <c r="G3" s="75">
        <v>4088</v>
      </c>
      <c r="H3" s="63"/>
      <c r="I3" s="64"/>
      <c r="J3" s="64"/>
      <c r="K3" s="65"/>
      <c r="L3" s="66"/>
      <c r="M3" s="67"/>
      <c r="N3" s="60"/>
      <c r="O3" s="10"/>
    </row>
    <row r="4" spans="1:15" s="4" customFormat="1" ht="15" customHeight="1" x14ac:dyDescent="0.35">
      <c r="A4" s="17">
        <v>597191204</v>
      </c>
      <c r="B4" s="17"/>
      <c r="C4" s="9">
        <v>268926</v>
      </c>
      <c r="D4" s="18" t="s">
        <v>31</v>
      </c>
      <c r="E4" s="15"/>
      <c r="F4" s="16">
        <v>40655</v>
      </c>
      <c r="G4" s="75">
        <v>267</v>
      </c>
      <c r="H4" s="2"/>
      <c r="I4" s="3"/>
      <c r="J4" s="3"/>
      <c r="K4" s="65"/>
      <c r="L4" s="66"/>
      <c r="M4" s="67"/>
      <c r="N4" s="60"/>
      <c r="O4" s="10"/>
    </row>
    <row r="5" spans="1:15" s="4" customFormat="1" ht="15" customHeight="1" x14ac:dyDescent="0.35">
      <c r="A5" s="9">
        <v>595409004</v>
      </c>
      <c r="B5" s="9"/>
      <c r="C5" s="9">
        <v>263907</v>
      </c>
      <c r="D5" s="15" t="s">
        <v>55</v>
      </c>
      <c r="E5" s="15"/>
      <c r="F5" s="14">
        <v>40542</v>
      </c>
      <c r="G5" s="75">
        <v>1934</v>
      </c>
      <c r="H5" s="63"/>
      <c r="I5" s="64"/>
      <c r="J5" s="64"/>
      <c r="K5" s="65"/>
      <c r="L5" s="66"/>
      <c r="M5" s="67"/>
      <c r="N5" s="60"/>
      <c r="O5" s="10"/>
    </row>
    <row r="6" spans="1:15" s="4" customFormat="1" ht="15" customHeight="1" x14ac:dyDescent="0.35">
      <c r="A6" s="17">
        <v>599206901</v>
      </c>
      <c r="B6" s="17"/>
      <c r="C6" s="9">
        <v>268903</v>
      </c>
      <c r="D6" s="18" t="s">
        <v>73</v>
      </c>
      <c r="E6" s="15"/>
      <c r="F6" s="14">
        <v>40541</v>
      </c>
      <c r="G6" s="75">
        <v>4974</v>
      </c>
      <c r="H6" s="63"/>
      <c r="I6" s="64"/>
      <c r="J6" s="64"/>
      <c r="K6" s="65"/>
      <c r="L6" s="66"/>
      <c r="M6" s="67"/>
      <c r="N6" s="60"/>
      <c r="O6" s="10"/>
    </row>
    <row r="7" spans="1:15" s="4" customFormat="1" ht="15" customHeight="1" x14ac:dyDescent="0.35">
      <c r="A7" s="17">
        <v>598519106</v>
      </c>
      <c r="B7" s="17"/>
      <c r="C7" s="9">
        <v>263865</v>
      </c>
      <c r="D7" s="26" t="s">
        <v>74</v>
      </c>
      <c r="E7" s="15"/>
      <c r="F7" s="16">
        <v>40437</v>
      </c>
      <c r="G7" s="76">
        <v>1126</v>
      </c>
      <c r="H7" s="2"/>
      <c r="I7" s="3"/>
      <c r="J7" s="3"/>
      <c r="K7" s="65"/>
      <c r="L7" s="66"/>
      <c r="M7" s="67"/>
      <c r="N7" s="60"/>
      <c r="O7" s="10"/>
    </row>
    <row r="8" spans="1:15" s="4" customFormat="1" ht="15" customHeight="1" x14ac:dyDescent="0.35">
      <c r="A8" s="9">
        <v>597241306</v>
      </c>
      <c r="B8" s="9"/>
      <c r="C8" s="9">
        <v>268934</v>
      </c>
      <c r="D8" s="26" t="s">
        <v>207</v>
      </c>
      <c r="E8" s="15"/>
      <c r="F8" s="14">
        <v>40512</v>
      </c>
      <c r="G8" s="75">
        <v>2228</v>
      </c>
      <c r="H8" s="63"/>
      <c r="I8" s="64"/>
      <c r="J8" s="64"/>
      <c r="K8" s="65"/>
      <c r="L8" s="66"/>
      <c r="M8" s="67"/>
      <c r="N8" s="60"/>
      <c r="O8" s="10"/>
    </row>
    <row r="9" spans="1:15" s="4" customFormat="1" ht="15" customHeight="1" x14ac:dyDescent="0.35">
      <c r="A9" s="17">
        <v>595929605</v>
      </c>
      <c r="B9" s="17"/>
      <c r="C9" s="9">
        <v>263935</v>
      </c>
      <c r="D9" s="18" t="s">
        <v>96</v>
      </c>
      <c r="E9" s="15"/>
      <c r="F9" s="14">
        <v>40647</v>
      </c>
      <c r="G9" s="75">
        <v>9190</v>
      </c>
      <c r="H9" s="63"/>
      <c r="I9" s="64"/>
      <c r="J9" s="64"/>
      <c r="K9" s="65"/>
      <c r="L9" s="66"/>
      <c r="M9" s="67"/>
      <c r="N9" s="60"/>
      <c r="O9" s="10"/>
    </row>
    <row r="10" spans="1:15" s="4" customFormat="1" ht="15" customHeight="1" x14ac:dyDescent="0.35">
      <c r="A10" s="17">
        <v>595938200</v>
      </c>
      <c r="B10" s="17"/>
      <c r="C10" s="9">
        <v>263932</v>
      </c>
      <c r="D10" s="18" t="s">
        <v>97</v>
      </c>
      <c r="E10" s="15"/>
      <c r="F10" s="14">
        <v>40647</v>
      </c>
      <c r="G10" s="75">
        <v>951</v>
      </c>
      <c r="H10" s="63"/>
      <c r="I10" s="64"/>
      <c r="J10" s="64"/>
      <c r="K10" s="65"/>
      <c r="L10" s="66"/>
      <c r="M10" s="67"/>
      <c r="N10" s="60"/>
      <c r="O10" s="10"/>
    </row>
    <row r="11" spans="1:15" s="4" customFormat="1" ht="15" customHeight="1" x14ac:dyDescent="0.35">
      <c r="A11" s="17">
        <v>595684804</v>
      </c>
      <c r="B11" s="17"/>
      <c r="C11" s="9">
        <v>263915</v>
      </c>
      <c r="D11" s="18" t="s">
        <v>119</v>
      </c>
      <c r="E11" s="15"/>
      <c r="F11" s="14">
        <v>40598</v>
      </c>
      <c r="G11" s="75">
        <v>6215</v>
      </c>
      <c r="H11" s="63"/>
      <c r="I11" s="64"/>
      <c r="J11" s="64"/>
      <c r="K11" s="65"/>
      <c r="L11" s="60"/>
      <c r="M11" s="67"/>
      <c r="N11" s="60"/>
      <c r="O11" s="10"/>
    </row>
    <row r="12" spans="1:15" s="4" customFormat="1" ht="15" customHeight="1" x14ac:dyDescent="0.35">
      <c r="A12" s="17">
        <v>596035105</v>
      </c>
      <c r="B12" s="17"/>
      <c r="C12" s="9">
        <v>263943</v>
      </c>
      <c r="D12" s="18" t="s">
        <v>121</v>
      </c>
      <c r="E12" s="15"/>
      <c r="F12" s="14">
        <v>40598</v>
      </c>
      <c r="G12" s="75">
        <v>3912</v>
      </c>
      <c r="H12" s="63"/>
      <c r="I12" s="64"/>
      <c r="J12" s="64"/>
      <c r="K12" s="65"/>
      <c r="L12" s="60"/>
      <c r="M12" s="67"/>
      <c r="N12" s="60"/>
      <c r="O12" s="10"/>
    </row>
    <row r="13" spans="1:15" s="4" customFormat="1" ht="15" customHeight="1" x14ac:dyDescent="0.35">
      <c r="A13" s="17">
        <v>597353804</v>
      </c>
      <c r="B13" s="17"/>
      <c r="C13" s="9">
        <v>268941</v>
      </c>
      <c r="D13" s="18" t="s">
        <v>140</v>
      </c>
      <c r="E13" s="15"/>
      <c r="F13" s="14">
        <v>40541</v>
      </c>
      <c r="G13" s="75">
        <v>8491</v>
      </c>
      <c r="H13" s="63"/>
      <c r="I13" s="64"/>
      <c r="J13" s="64"/>
      <c r="K13" s="65"/>
      <c r="L13" s="66"/>
      <c r="M13" s="67"/>
      <c r="N13" s="60"/>
      <c r="O13" s="10"/>
    </row>
    <row r="14" spans="1:15" s="4" customFormat="1" ht="15" customHeight="1" x14ac:dyDescent="0.35">
      <c r="A14" s="17">
        <v>593362403</v>
      </c>
      <c r="B14" s="17"/>
      <c r="C14" s="9">
        <v>263809</v>
      </c>
      <c r="D14" s="18" t="s">
        <v>152</v>
      </c>
      <c r="E14" s="15"/>
      <c r="F14" s="14">
        <v>40598</v>
      </c>
      <c r="G14" s="75">
        <v>3410</v>
      </c>
      <c r="H14" s="63"/>
      <c r="I14" s="3"/>
      <c r="J14" s="3"/>
      <c r="K14" s="65"/>
      <c r="L14" s="60"/>
      <c r="M14" s="67"/>
      <c r="N14" s="60"/>
      <c r="O14" s="10"/>
    </row>
    <row r="15" spans="1:15" s="4" customFormat="1" ht="15" customHeight="1" x14ac:dyDescent="0.35">
      <c r="A15" s="17">
        <v>590094504</v>
      </c>
      <c r="B15" s="17"/>
      <c r="C15" s="9">
        <v>268954</v>
      </c>
      <c r="D15" s="18" t="s">
        <v>153</v>
      </c>
      <c r="E15" s="15"/>
      <c r="F15" s="14">
        <v>40598</v>
      </c>
      <c r="G15" s="75">
        <v>1511</v>
      </c>
      <c r="H15" s="63"/>
      <c r="I15" s="3"/>
      <c r="J15" s="3"/>
      <c r="K15" s="65"/>
      <c r="L15" s="60"/>
      <c r="M15" s="67"/>
      <c r="N15" s="60"/>
      <c r="O15" s="10"/>
    </row>
    <row r="16" spans="1:15" s="4" customFormat="1" ht="15" customHeight="1" x14ac:dyDescent="0.35">
      <c r="A16" s="17">
        <v>597380708</v>
      </c>
      <c r="B16" s="17"/>
      <c r="C16" s="9">
        <v>268935</v>
      </c>
      <c r="D16" s="18" t="s">
        <v>154</v>
      </c>
      <c r="E16" s="15"/>
      <c r="F16" s="14">
        <v>40598</v>
      </c>
      <c r="G16" s="75">
        <v>14789</v>
      </c>
      <c r="H16" s="63"/>
      <c r="I16" s="3"/>
      <c r="J16" s="3"/>
      <c r="K16" s="65"/>
      <c r="L16" s="60"/>
      <c r="M16" s="67"/>
      <c r="N16" s="60"/>
      <c r="O16" s="10"/>
    </row>
    <row r="17" spans="1:23" s="4" customFormat="1" ht="15" customHeight="1" x14ac:dyDescent="0.35">
      <c r="A17" s="17">
        <v>593362908</v>
      </c>
      <c r="B17" s="17"/>
      <c r="C17" s="9">
        <v>263870</v>
      </c>
      <c r="D17" s="18" t="s">
        <v>155</v>
      </c>
      <c r="E17" s="15"/>
      <c r="F17" s="14">
        <v>40598</v>
      </c>
      <c r="G17" s="75">
        <v>4452</v>
      </c>
      <c r="H17" s="63"/>
      <c r="I17" s="3"/>
      <c r="J17" s="3"/>
      <c r="K17" s="65"/>
      <c r="L17" s="60"/>
      <c r="M17" s="67"/>
      <c r="N17" s="60"/>
      <c r="O17" s="10"/>
    </row>
    <row r="18" spans="1:23" s="4" customFormat="1" ht="15" customHeight="1" x14ac:dyDescent="0.35">
      <c r="A18" s="17">
        <v>593363005</v>
      </c>
      <c r="B18" s="17"/>
      <c r="C18" s="9">
        <v>263813</v>
      </c>
      <c r="D18" s="18" t="s">
        <v>156</v>
      </c>
      <c r="E18" s="15"/>
      <c r="F18" s="14">
        <v>40598</v>
      </c>
      <c r="G18" s="75">
        <v>10136</v>
      </c>
      <c r="H18" s="63"/>
      <c r="I18" s="3"/>
      <c r="J18" s="3"/>
      <c r="K18" s="65"/>
      <c r="L18" s="60"/>
      <c r="M18" s="67"/>
      <c r="N18" s="60"/>
      <c r="O18" s="10"/>
    </row>
    <row r="19" spans="1:23" s="4" customFormat="1" ht="15" customHeight="1" x14ac:dyDescent="0.35">
      <c r="A19" s="17">
        <v>598171700</v>
      </c>
      <c r="B19" s="17"/>
      <c r="C19" s="9">
        <v>263850</v>
      </c>
      <c r="D19" s="18" t="s">
        <v>158</v>
      </c>
      <c r="E19" s="15"/>
      <c r="F19" s="14">
        <v>40598</v>
      </c>
      <c r="G19" s="75">
        <v>4294</v>
      </c>
      <c r="H19" s="63"/>
      <c r="I19" s="3"/>
      <c r="J19" s="3"/>
      <c r="K19" s="65"/>
      <c r="L19" s="60"/>
      <c r="M19" s="67"/>
      <c r="N19" s="60"/>
      <c r="O19" s="10"/>
    </row>
    <row r="20" spans="1:23" s="4" customFormat="1" ht="15" customHeight="1" x14ac:dyDescent="0.35">
      <c r="A20" s="17">
        <v>597442300</v>
      </c>
      <c r="B20" s="17"/>
      <c r="C20" s="9">
        <v>268943</v>
      </c>
      <c r="D20" s="18" t="s">
        <v>160</v>
      </c>
      <c r="E20" s="15"/>
      <c r="F20" s="14">
        <v>40541</v>
      </c>
      <c r="G20" s="75">
        <v>390</v>
      </c>
      <c r="H20" s="63"/>
      <c r="I20" s="64"/>
      <c r="J20" s="64"/>
      <c r="K20" s="65"/>
      <c r="L20" s="66"/>
      <c r="M20" s="67"/>
      <c r="N20" s="60"/>
      <c r="O20" s="10"/>
    </row>
    <row r="21" spans="1:23" s="4" customFormat="1" ht="15" customHeight="1" x14ac:dyDescent="0.35">
      <c r="A21" s="17">
        <v>593917701</v>
      </c>
      <c r="B21" s="17"/>
      <c r="C21" s="9">
        <v>263886</v>
      </c>
      <c r="D21" s="18" t="s">
        <v>161</v>
      </c>
      <c r="E21" s="15"/>
      <c r="F21" s="14">
        <v>40472</v>
      </c>
      <c r="G21" s="75">
        <v>4424</v>
      </c>
      <c r="H21" s="63"/>
      <c r="I21" s="64"/>
      <c r="J21" s="64"/>
      <c r="K21" s="65"/>
      <c r="L21" s="66"/>
      <c r="M21" s="67"/>
      <c r="N21" s="60"/>
      <c r="O21" s="10"/>
    </row>
    <row r="22" spans="1:23" s="4" customFormat="1" ht="15" customHeight="1" x14ac:dyDescent="0.35">
      <c r="A22" s="17">
        <v>593909203</v>
      </c>
      <c r="B22" s="17"/>
      <c r="C22" s="9">
        <v>263884</v>
      </c>
      <c r="D22" s="18" t="s">
        <v>164</v>
      </c>
      <c r="E22" s="15"/>
      <c r="F22" s="14">
        <v>40539</v>
      </c>
      <c r="G22" s="75">
        <v>935</v>
      </c>
      <c r="H22" s="63"/>
      <c r="I22" s="64"/>
      <c r="J22" s="64"/>
      <c r="K22" s="65"/>
      <c r="L22" s="66"/>
      <c r="M22" s="67"/>
      <c r="N22" s="60"/>
      <c r="O22" s="10"/>
    </row>
    <row r="23" spans="1:23" s="4" customFormat="1" ht="15" customHeight="1" x14ac:dyDescent="0.35">
      <c r="A23" s="17">
        <v>591102801</v>
      </c>
      <c r="B23" s="17"/>
      <c r="C23" s="9">
        <v>268949</v>
      </c>
      <c r="D23" s="18" t="s">
        <v>166</v>
      </c>
      <c r="E23" s="15"/>
      <c r="F23" s="14">
        <v>40371</v>
      </c>
      <c r="G23" s="75">
        <v>-4655</v>
      </c>
      <c r="H23" s="63"/>
      <c r="I23" s="64"/>
      <c r="J23" s="64"/>
      <c r="K23" s="65"/>
      <c r="L23" s="66"/>
      <c r="M23" s="67"/>
      <c r="N23" s="60"/>
      <c r="O23" s="10"/>
    </row>
    <row r="24" spans="1:23" s="4" customFormat="1" ht="15" customHeight="1" x14ac:dyDescent="0.35">
      <c r="A24" s="17">
        <v>596126300</v>
      </c>
      <c r="B24" s="17"/>
      <c r="C24" s="9">
        <v>263970</v>
      </c>
      <c r="D24" s="18" t="s">
        <v>167</v>
      </c>
      <c r="E24" s="15"/>
      <c r="F24" s="16">
        <v>40366</v>
      </c>
      <c r="G24" s="76">
        <v>412</v>
      </c>
      <c r="H24" s="2"/>
      <c r="I24" s="3"/>
      <c r="J24" s="3"/>
      <c r="K24" s="3"/>
      <c r="L24" s="66"/>
      <c r="M24" s="67"/>
      <c r="O24" s="10"/>
    </row>
    <row r="25" spans="1:23" s="4" customFormat="1" x14ac:dyDescent="0.35">
      <c r="A25" s="9">
        <v>591403308</v>
      </c>
      <c r="B25" s="9"/>
      <c r="C25" s="9">
        <v>268963</v>
      </c>
      <c r="D25" s="15" t="s">
        <v>14</v>
      </c>
      <c r="E25" s="21"/>
      <c r="F25" s="14">
        <v>40366</v>
      </c>
      <c r="G25" s="75">
        <v>5269</v>
      </c>
      <c r="H25" s="63"/>
      <c r="I25" s="64"/>
      <c r="J25" s="64"/>
      <c r="K25" s="68"/>
      <c r="L25" s="66"/>
      <c r="M25" s="60"/>
      <c r="N25" s="59"/>
      <c r="O25" s="69"/>
      <c r="P25" s="69"/>
      <c r="Q25" s="69"/>
      <c r="R25" s="55"/>
      <c r="S25" s="61">
        <f t="shared" ref="S25:S88" si="0">ROUND(+Q25*R25,0)</f>
        <v>0</v>
      </c>
      <c r="T25" s="23">
        <v>218232</v>
      </c>
      <c r="U25" s="24" t="e">
        <f t="shared" ref="U25:U88" si="1">+P25/O25</f>
        <v>#DIV/0!</v>
      </c>
      <c r="W25" s="45"/>
    </row>
    <row r="26" spans="1:23" s="4" customFormat="1" x14ac:dyDescent="0.35">
      <c r="A26" s="17">
        <v>598581601</v>
      </c>
      <c r="B26" s="17"/>
      <c r="C26" s="9">
        <v>263866</v>
      </c>
      <c r="D26" s="18" t="s">
        <v>21</v>
      </c>
      <c r="E26" s="21"/>
      <c r="F26" s="14">
        <v>40387</v>
      </c>
      <c r="G26" s="75">
        <v>873</v>
      </c>
      <c r="H26" s="63"/>
      <c r="I26" s="64"/>
      <c r="J26" s="64"/>
      <c r="K26" s="68"/>
      <c r="L26" s="66"/>
      <c r="M26" s="60"/>
      <c r="N26" s="60"/>
      <c r="O26" s="69"/>
      <c r="P26" s="69"/>
      <c r="Q26" s="69"/>
      <c r="R26" s="55"/>
      <c r="S26" s="61">
        <f t="shared" si="0"/>
        <v>0</v>
      </c>
      <c r="T26" s="23">
        <v>-41784</v>
      </c>
      <c r="U26" s="24" t="e">
        <f t="shared" si="1"/>
        <v>#DIV/0!</v>
      </c>
      <c r="W26" s="45"/>
    </row>
    <row r="27" spans="1:23" s="4" customFormat="1" x14ac:dyDescent="0.35">
      <c r="A27" s="17">
        <v>596068007</v>
      </c>
      <c r="B27" s="17"/>
      <c r="C27" s="9">
        <v>263951</v>
      </c>
      <c r="D27" s="18" t="s">
        <v>204</v>
      </c>
      <c r="E27" s="21"/>
      <c r="F27" s="14">
        <v>40581</v>
      </c>
      <c r="G27" s="75">
        <v>-3687</v>
      </c>
      <c r="H27" s="63"/>
      <c r="I27" s="64"/>
      <c r="J27" s="64"/>
      <c r="K27" s="68"/>
      <c r="L27" s="66"/>
      <c r="M27" s="60"/>
      <c r="N27" s="60"/>
      <c r="O27" s="69"/>
      <c r="P27" s="69"/>
      <c r="Q27" s="69"/>
      <c r="R27" s="55"/>
      <c r="S27" s="61">
        <f t="shared" si="0"/>
        <v>0</v>
      </c>
      <c r="T27" s="23">
        <v>-10779</v>
      </c>
      <c r="U27" s="24" t="e">
        <f t="shared" si="1"/>
        <v>#DIV/0!</v>
      </c>
      <c r="W27" s="45"/>
    </row>
    <row r="28" spans="1:23" s="4" customFormat="1" x14ac:dyDescent="0.35">
      <c r="A28" s="9">
        <v>595903410</v>
      </c>
      <c r="B28" s="9"/>
      <c r="C28" s="9">
        <v>268940</v>
      </c>
      <c r="D28" s="19" t="s">
        <v>24</v>
      </c>
      <c r="E28" s="21"/>
      <c r="F28" s="14">
        <v>40709</v>
      </c>
      <c r="G28" s="75">
        <v>-739</v>
      </c>
      <c r="H28" s="63"/>
      <c r="I28" s="64"/>
      <c r="J28" s="64"/>
      <c r="K28" s="68"/>
      <c r="L28" s="66"/>
      <c r="M28" s="60"/>
      <c r="N28" s="60"/>
      <c r="O28" s="69"/>
      <c r="P28" s="69"/>
      <c r="Q28" s="69"/>
      <c r="R28" s="55"/>
      <c r="S28" s="61">
        <f t="shared" si="0"/>
        <v>0</v>
      </c>
      <c r="T28" s="23">
        <v>172898</v>
      </c>
      <c r="U28" s="24" t="e">
        <f t="shared" si="1"/>
        <v>#DIV/0!</v>
      </c>
      <c r="W28" s="45"/>
    </row>
    <row r="29" spans="1:23" s="4" customFormat="1" x14ac:dyDescent="0.35">
      <c r="A29" s="9">
        <v>595903402</v>
      </c>
      <c r="B29" s="9"/>
      <c r="C29" s="9">
        <v>263925</v>
      </c>
      <c r="D29" s="19" t="s">
        <v>181</v>
      </c>
      <c r="E29" s="21"/>
      <c r="F29" s="14">
        <v>40709</v>
      </c>
      <c r="G29" s="75">
        <v>-1000</v>
      </c>
      <c r="H29" s="63"/>
      <c r="I29" s="64"/>
      <c r="J29" s="64"/>
      <c r="K29" s="68"/>
      <c r="L29" s="66"/>
      <c r="M29" s="60"/>
      <c r="N29" s="60"/>
      <c r="O29" s="69"/>
      <c r="P29" s="69"/>
      <c r="Q29" s="69"/>
      <c r="R29" s="55"/>
      <c r="S29" s="61">
        <f t="shared" si="0"/>
        <v>0</v>
      </c>
      <c r="T29" s="23">
        <v>172898</v>
      </c>
      <c r="U29" s="24" t="e">
        <f t="shared" si="1"/>
        <v>#DIV/0!</v>
      </c>
      <c r="W29" s="45"/>
    </row>
    <row r="30" spans="1:23" s="4" customFormat="1" x14ac:dyDescent="0.35">
      <c r="A30" s="9">
        <v>599022308</v>
      </c>
      <c r="B30" s="9"/>
      <c r="C30" s="9">
        <v>268904</v>
      </c>
      <c r="D30" s="19" t="s">
        <v>26</v>
      </c>
      <c r="E30" s="21"/>
      <c r="F30" s="14">
        <v>40473</v>
      </c>
      <c r="G30" s="75">
        <v>4560</v>
      </c>
      <c r="H30" s="63"/>
      <c r="I30" s="64"/>
      <c r="J30" s="64"/>
      <c r="K30" s="68"/>
      <c r="L30" s="66"/>
      <c r="M30" s="60"/>
      <c r="N30" s="60"/>
      <c r="O30" s="69"/>
      <c r="P30" s="69"/>
      <c r="Q30" s="69"/>
      <c r="R30" s="55"/>
      <c r="S30" s="61">
        <f t="shared" si="0"/>
        <v>0</v>
      </c>
      <c r="T30" s="23">
        <v>172898</v>
      </c>
      <c r="U30" s="24" t="e">
        <f t="shared" si="1"/>
        <v>#DIV/0!</v>
      </c>
      <c r="W30" s="45"/>
    </row>
    <row r="31" spans="1:23" s="4" customFormat="1" x14ac:dyDescent="0.35">
      <c r="A31" s="17">
        <v>596113605</v>
      </c>
      <c r="B31" s="17"/>
      <c r="C31" s="9">
        <v>268901</v>
      </c>
      <c r="D31" s="19" t="s">
        <v>29</v>
      </c>
      <c r="E31" s="21"/>
      <c r="F31" s="14">
        <v>40711</v>
      </c>
      <c r="G31" s="75">
        <v>996</v>
      </c>
      <c r="H31" s="63"/>
      <c r="I31" s="64"/>
      <c r="J31" s="64"/>
      <c r="K31" s="68"/>
      <c r="L31" s="66"/>
      <c r="M31" s="60"/>
      <c r="N31" s="60"/>
      <c r="O31" s="69"/>
      <c r="P31" s="69"/>
      <c r="Q31" s="69"/>
      <c r="R31" s="55"/>
      <c r="S31" s="61">
        <f t="shared" si="0"/>
        <v>0</v>
      </c>
      <c r="T31" s="23">
        <v>36437</v>
      </c>
      <c r="U31" s="24" t="e">
        <f t="shared" si="1"/>
        <v>#DIV/0!</v>
      </c>
      <c r="W31" s="45"/>
    </row>
    <row r="32" spans="1:23" s="4" customFormat="1" x14ac:dyDescent="0.35">
      <c r="A32" s="17">
        <v>597191204</v>
      </c>
      <c r="B32" s="17"/>
      <c r="C32" s="9">
        <v>268926</v>
      </c>
      <c r="D32" s="19" t="s">
        <v>31</v>
      </c>
      <c r="E32" s="21"/>
      <c r="F32" s="14">
        <v>40711</v>
      </c>
      <c r="G32" s="75">
        <v>86</v>
      </c>
      <c r="H32" s="63"/>
      <c r="I32" s="64"/>
      <c r="J32" s="64"/>
      <c r="K32" s="68"/>
      <c r="L32" s="66"/>
      <c r="M32" s="60"/>
      <c r="N32" s="60"/>
      <c r="O32" s="69"/>
      <c r="P32" s="69"/>
      <c r="Q32" s="69"/>
      <c r="R32" s="55"/>
      <c r="S32" s="61">
        <f t="shared" si="0"/>
        <v>0</v>
      </c>
      <c r="T32" s="23">
        <v>36437</v>
      </c>
      <c r="U32" s="24" t="e">
        <f t="shared" si="1"/>
        <v>#DIV/0!</v>
      </c>
      <c r="W32" s="45"/>
    </row>
    <row r="33" spans="1:23" s="4" customFormat="1" x14ac:dyDescent="0.35">
      <c r="A33" s="17">
        <v>594017600</v>
      </c>
      <c r="B33" s="17"/>
      <c r="C33" s="9">
        <v>263891</v>
      </c>
      <c r="D33" s="18" t="s">
        <v>34</v>
      </c>
      <c r="E33" s="21"/>
      <c r="F33" s="14">
        <v>40365</v>
      </c>
      <c r="G33" s="75">
        <v>285</v>
      </c>
      <c r="H33" s="63"/>
      <c r="I33" s="64"/>
      <c r="J33" s="64"/>
      <c r="K33" s="68"/>
      <c r="L33" s="66"/>
      <c r="M33" s="60"/>
      <c r="N33" s="60"/>
      <c r="O33" s="69"/>
      <c r="P33" s="69"/>
      <c r="Q33" s="69"/>
      <c r="R33" s="55"/>
      <c r="S33" s="61">
        <f t="shared" si="0"/>
        <v>0</v>
      </c>
      <c r="T33" s="23">
        <v>-1958</v>
      </c>
      <c r="U33" s="24" t="e">
        <f t="shared" si="1"/>
        <v>#DIV/0!</v>
      </c>
      <c r="W33" s="45"/>
    </row>
    <row r="34" spans="1:23" s="4" customFormat="1" x14ac:dyDescent="0.35">
      <c r="A34" s="9">
        <v>590121307</v>
      </c>
      <c r="B34" s="9"/>
      <c r="C34" s="9">
        <v>268945</v>
      </c>
      <c r="D34" s="18" t="s">
        <v>35</v>
      </c>
      <c r="E34" s="21"/>
      <c r="F34" s="14">
        <v>40644</v>
      </c>
      <c r="G34" s="75">
        <v>5254</v>
      </c>
      <c r="H34" s="63"/>
      <c r="I34" s="64"/>
      <c r="J34" s="64"/>
      <c r="K34" s="68"/>
      <c r="L34" s="66"/>
      <c r="M34" s="60"/>
      <c r="N34" s="60"/>
      <c r="O34" s="69"/>
      <c r="P34" s="69"/>
      <c r="Q34" s="69"/>
      <c r="R34" s="55"/>
      <c r="S34" s="61">
        <f t="shared" si="0"/>
        <v>0</v>
      </c>
      <c r="T34" s="23">
        <v>654622</v>
      </c>
      <c r="U34" s="24" t="e">
        <f t="shared" si="1"/>
        <v>#DIV/0!</v>
      </c>
      <c r="W34" s="45"/>
    </row>
    <row r="35" spans="1:23" s="4" customFormat="1" x14ac:dyDescent="0.35">
      <c r="A35" s="17">
        <v>596841304</v>
      </c>
      <c r="B35" s="17"/>
      <c r="C35" s="9">
        <v>263824</v>
      </c>
      <c r="D35" s="18" t="s">
        <v>47</v>
      </c>
      <c r="E35" s="21"/>
      <c r="F35" s="14">
        <v>40406</v>
      </c>
      <c r="G35" s="75">
        <v>1445</v>
      </c>
      <c r="H35" s="63"/>
      <c r="I35" s="64"/>
      <c r="J35" s="64"/>
      <c r="K35" s="68"/>
      <c r="L35" s="66"/>
      <c r="M35" s="60"/>
      <c r="N35" s="60"/>
      <c r="O35" s="69"/>
      <c r="P35" s="69"/>
      <c r="Q35" s="69"/>
      <c r="R35" s="55"/>
      <c r="S35" s="61">
        <f t="shared" si="0"/>
        <v>0</v>
      </c>
      <c r="T35" s="23">
        <v>254314</v>
      </c>
      <c r="U35" s="24" t="e">
        <f t="shared" si="1"/>
        <v>#DIV/0!</v>
      </c>
      <c r="W35" s="45"/>
    </row>
    <row r="36" spans="1:23" s="4" customFormat="1" x14ac:dyDescent="0.35">
      <c r="A36" s="17">
        <v>596061309</v>
      </c>
      <c r="B36" s="17"/>
      <c r="C36" s="9">
        <v>263957</v>
      </c>
      <c r="D36" s="20" t="s">
        <v>37</v>
      </c>
      <c r="E36" s="21"/>
      <c r="F36" s="14">
        <v>40360</v>
      </c>
      <c r="G36" s="75">
        <v>297</v>
      </c>
      <c r="H36" s="63"/>
      <c r="I36" s="64"/>
      <c r="J36" s="64"/>
      <c r="K36" s="68"/>
      <c r="L36" s="66"/>
      <c r="M36" s="60"/>
      <c r="N36" s="60"/>
      <c r="O36" s="69"/>
      <c r="P36" s="69"/>
      <c r="Q36" s="69"/>
      <c r="R36" s="55"/>
      <c r="S36" s="61">
        <f t="shared" si="0"/>
        <v>0</v>
      </c>
      <c r="T36" s="23">
        <v>192878</v>
      </c>
      <c r="U36" s="24" t="e">
        <f t="shared" si="1"/>
        <v>#DIV/0!</v>
      </c>
      <c r="W36" s="45"/>
    </row>
    <row r="37" spans="1:23" s="4" customFormat="1" x14ac:dyDescent="0.35">
      <c r="A37" s="77">
        <v>599177409</v>
      </c>
      <c r="B37" s="77"/>
      <c r="C37" s="9">
        <v>268980</v>
      </c>
      <c r="D37" s="19" t="s">
        <v>251</v>
      </c>
      <c r="E37" s="21"/>
      <c r="F37" s="14">
        <v>40571</v>
      </c>
      <c r="G37" s="75">
        <v>3423</v>
      </c>
      <c r="H37" s="63"/>
      <c r="I37" s="64"/>
      <c r="J37" s="64"/>
      <c r="K37" s="68"/>
      <c r="L37" s="66"/>
      <c r="M37" s="60"/>
      <c r="N37" s="60"/>
      <c r="O37" s="69"/>
      <c r="P37" s="69"/>
      <c r="Q37" s="69"/>
      <c r="R37" s="55"/>
      <c r="S37" s="61">
        <f t="shared" si="0"/>
        <v>0</v>
      </c>
      <c r="T37" s="23">
        <v>130</v>
      </c>
      <c r="U37" s="24" t="e">
        <f t="shared" si="1"/>
        <v>#DIV/0!</v>
      </c>
      <c r="W37" s="45"/>
    </row>
    <row r="38" spans="1:23" s="4" customFormat="1" x14ac:dyDescent="0.35">
      <c r="A38" s="17">
        <v>597582907</v>
      </c>
      <c r="B38" s="17"/>
      <c r="C38" s="9">
        <v>268953</v>
      </c>
      <c r="D38" s="19" t="s">
        <v>41</v>
      </c>
      <c r="E38" s="21"/>
      <c r="F38" s="14">
        <v>40857</v>
      </c>
      <c r="G38" s="75">
        <v>-2297</v>
      </c>
      <c r="H38" s="63"/>
      <c r="I38" s="64"/>
      <c r="J38" s="64"/>
      <c r="K38" s="68"/>
      <c r="L38" s="66"/>
      <c r="M38" s="60"/>
      <c r="N38" s="60"/>
      <c r="O38" s="69"/>
      <c r="P38" s="69"/>
      <c r="Q38" s="69"/>
      <c r="R38" s="55"/>
      <c r="S38" s="61">
        <f t="shared" si="0"/>
        <v>0</v>
      </c>
      <c r="T38" s="23">
        <v>-30459</v>
      </c>
      <c r="U38" s="24" t="e">
        <f t="shared" si="1"/>
        <v>#DIV/0!</v>
      </c>
      <c r="W38" s="45"/>
    </row>
    <row r="39" spans="1:23" s="4" customFormat="1" x14ac:dyDescent="0.35">
      <c r="A39" s="17">
        <v>598899201</v>
      </c>
      <c r="B39" s="17"/>
      <c r="C39" s="9">
        <v>263874</v>
      </c>
      <c r="D39" s="19" t="s">
        <v>42</v>
      </c>
      <c r="E39" s="21"/>
      <c r="F39" s="14">
        <v>40760</v>
      </c>
      <c r="G39" s="75">
        <v>6595</v>
      </c>
      <c r="H39" s="63"/>
      <c r="I39" s="64"/>
      <c r="J39" s="64"/>
      <c r="K39" s="68"/>
      <c r="L39" s="66"/>
      <c r="M39" s="60"/>
      <c r="N39" s="60"/>
      <c r="O39" s="69"/>
      <c r="P39" s="69"/>
      <c r="Q39" s="69"/>
      <c r="R39" s="55"/>
      <c r="S39" s="61">
        <f t="shared" si="0"/>
        <v>0</v>
      </c>
      <c r="T39" s="23">
        <v>8206</v>
      </c>
      <c r="U39" s="24" t="e">
        <f t="shared" si="1"/>
        <v>#DIV/0!</v>
      </c>
      <c r="W39" s="45"/>
    </row>
    <row r="40" spans="1:23" s="4" customFormat="1" x14ac:dyDescent="0.35">
      <c r="A40" s="9">
        <v>598499606</v>
      </c>
      <c r="B40" s="9"/>
      <c r="C40" s="9">
        <v>263861</v>
      </c>
      <c r="D40" s="20" t="s">
        <v>44</v>
      </c>
      <c r="E40" s="21"/>
      <c r="F40" s="14">
        <v>40711</v>
      </c>
      <c r="G40" s="75">
        <v>636</v>
      </c>
      <c r="H40" s="63"/>
      <c r="I40" s="64"/>
      <c r="J40" s="64"/>
      <c r="K40" s="68"/>
      <c r="L40" s="66"/>
      <c r="M40" s="60"/>
      <c r="N40" s="60"/>
      <c r="O40" s="69"/>
      <c r="P40" s="69"/>
      <c r="Q40" s="69"/>
      <c r="R40" s="55"/>
      <c r="S40" s="61">
        <f t="shared" si="0"/>
        <v>0</v>
      </c>
      <c r="T40" s="23">
        <v>-5763</v>
      </c>
      <c r="U40" s="24" t="e">
        <f t="shared" si="1"/>
        <v>#DIV/0!</v>
      </c>
      <c r="W40" s="45"/>
    </row>
    <row r="41" spans="1:23" s="4" customFormat="1" x14ac:dyDescent="0.35">
      <c r="A41" s="17">
        <v>598235703</v>
      </c>
      <c r="B41" s="17"/>
      <c r="C41" s="9">
        <v>263854</v>
      </c>
      <c r="D41" s="19" t="s">
        <v>49</v>
      </c>
      <c r="E41" s="21"/>
      <c r="F41" s="14">
        <v>40542</v>
      </c>
      <c r="G41" s="75">
        <v>15</v>
      </c>
      <c r="H41" s="63"/>
      <c r="I41" s="64"/>
      <c r="J41" s="64"/>
      <c r="K41" s="68"/>
      <c r="L41" s="66"/>
      <c r="M41" s="60"/>
      <c r="N41" s="60"/>
      <c r="O41" s="69"/>
      <c r="P41" s="69"/>
      <c r="Q41" s="70"/>
      <c r="R41" s="55"/>
      <c r="S41" s="78">
        <f t="shared" si="0"/>
        <v>0</v>
      </c>
      <c r="T41" s="23">
        <v>196048</v>
      </c>
      <c r="U41" s="56" t="e">
        <f t="shared" si="1"/>
        <v>#DIV/0!</v>
      </c>
      <c r="W41" s="45"/>
    </row>
    <row r="42" spans="1:23" s="4" customFormat="1" x14ac:dyDescent="0.35">
      <c r="A42" s="9">
        <v>593362601</v>
      </c>
      <c r="B42" s="9"/>
      <c r="C42" s="9">
        <v>263812</v>
      </c>
      <c r="D42" s="19" t="s">
        <v>50</v>
      </c>
      <c r="E42" s="21"/>
      <c r="F42" s="14">
        <v>40466</v>
      </c>
      <c r="G42" s="75">
        <v>2522</v>
      </c>
      <c r="H42" s="63"/>
      <c r="I42" s="64"/>
      <c r="J42" s="64"/>
      <c r="K42" s="68"/>
      <c r="L42" s="66"/>
      <c r="M42" s="60"/>
      <c r="N42" s="60"/>
      <c r="O42" s="69"/>
      <c r="P42" s="69"/>
      <c r="Q42" s="69"/>
      <c r="R42" s="55"/>
      <c r="S42" s="61">
        <f t="shared" si="0"/>
        <v>0</v>
      </c>
      <c r="T42" s="23">
        <v>208736</v>
      </c>
      <c r="U42" s="24" t="e">
        <f t="shared" si="1"/>
        <v>#DIV/0!</v>
      </c>
      <c r="W42" s="45"/>
    </row>
    <row r="43" spans="1:23" s="4" customFormat="1" x14ac:dyDescent="0.35">
      <c r="A43" s="17">
        <v>593197007</v>
      </c>
      <c r="B43" s="17"/>
      <c r="C43" s="9">
        <v>263805</v>
      </c>
      <c r="D43" s="18" t="s">
        <v>51</v>
      </c>
      <c r="E43" s="21"/>
      <c r="F43" s="14">
        <v>40366</v>
      </c>
      <c r="G43" s="75">
        <v>3911</v>
      </c>
      <c r="H43" s="63"/>
      <c r="I43" s="64"/>
      <c r="J43" s="64"/>
      <c r="K43" s="68"/>
      <c r="L43" s="66"/>
      <c r="M43" s="60"/>
      <c r="N43" s="60"/>
      <c r="O43" s="69"/>
      <c r="P43" s="69"/>
      <c r="Q43" s="69"/>
      <c r="R43" s="55"/>
      <c r="S43" s="61">
        <f t="shared" si="0"/>
        <v>0</v>
      </c>
      <c r="T43" s="23">
        <v>-58811</v>
      </c>
      <c r="U43" s="24" t="e">
        <f t="shared" si="1"/>
        <v>#DIV/0!</v>
      </c>
      <c r="W43" s="45"/>
    </row>
    <row r="44" spans="1:23" s="4" customFormat="1" x14ac:dyDescent="0.35">
      <c r="A44" s="9">
        <v>598201408</v>
      </c>
      <c r="B44" s="9"/>
      <c r="C44" s="9">
        <v>263849</v>
      </c>
      <c r="D44" s="19" t="s">
        <v>52</v>
      </c>
      <c r="E44" s="21"/>
      <c r="F44" s="14">
        <v>40521</v>
      </c>
      <c r="G44" s="75">
        <v>7187</v>
      </c>
      <c r="H44" s="63"/>
      <c r="I44" s="64"/>
      <c r="J44" s="64"/>
      <c r="K44" s="68"/>
      <c r="L44" s="66"/>
      <c r="M44" s="60"/>
      <c r="N44" s="60"/>
      <c r="O44" s="69"/>
      <c r="P44" s="69"/>
      <c r="Q44" s="69"/>
      <c r="R44" s="55"/>
      <c r="S44" s="61">
        <f t="shared" si="0"/>
        <v>0</v>
      </c>
      <c r="T44" s="23">
        <v>514972</v>
      </c>
      <c r="U44" s="24" t="e">
        <f t="shared" si="1"/>
        <v>#DIV/0!</v>
      </c>
      <c r="W44" s="45"/>
    </row>
    <row r="45" spans="1:23" s="4" customFormat="1" x14ac:dyDescent="0.35">
      <c r="A45" s="9">
        <v>598937001</v>
      </c>
      <c r="B45" s="9"/>
      <c r="C45" s="9">
        <v>263875</v>
      </c>
      <c r="D45" s="19" t="s">
        <v>253</v>
      </c>
      <c r="E45" s="21"/>
      <c r="F45" s="14">
        <v>40626</v>
      </c>
      <c r="G45" s="75">
        <v>22092</v>
      </c>
      <c r="H45" s="63"/>
      <c r="I45" s="64"/>
      <c r="J45" s="64"/>
      <c r="K45" s="68"/>
      <c r="L45" s="66"/>
      <c r="M45" s="60"/>
      <c r="N45" s="60"/>
      <c r="O45" s="69"/>
      <c r="P45" s="69"/>
      <c r="Q45" s="69"/>
      <c r="R45" s="55"/>
      <c r="S45" s="61">
        <f t="shared" si="0"/>
        <v>0</v>
      </c>
      <c r="T45" s="23">
        <v>530163</v>
      </c>
      <c r="U45" s="24" t="e">
        <f t="shared" si="1"/>
        <v>#DIV/0!</v>
      </c>
      <c r="W45" s="45"/>
    </row>
    <row r="46" spans="1:23" s="4" customFormat="1" x14ac:dyDescent="0.35">
      <c r="A46" s="9">
        <v>592540009</v>
      </c>
      <c r="B46" s="9"/>
      <c r="C46" s="9">
        <v>268950</v>
      </c>
      <c r="D46" s="15" t="s">
        <v>56</v>
      </c>
      <c r="E46" s="21"/>
      <c r="F46" s="14">
        <v>40570</v>
      </c>
      <c r="G46" s="75">
        <v>13741</v>
      </c>
      <c r="H46" s="63"/>
      <c r="I46" s="64"/>
      <c r="J46" s="64"/>
      <c r="K46" s="68"/>
      <c r="L46" s="66"/>
      <c r="M46" s="60"/>
      <c r="N46" s="60"/>
      <c r="O46" s="69"/>
      <c r="P46" s="69"/>
      <c r="Q46" s="69"/>
      <c r="R46" s="55"/>
      <c r="S46" s="61">
        <f t="shared" si="0"/>
        <v>0</v>
      </c>
      <c r="T46" s="23">
        <v>31241</v>
      </c>
      <c r="U46" s="24" t="e">
        <f t="shared" si="1"/>
        <v>#DIV/0!</v>
      </c>
      <c r="W46" s="45"/>
    </row>
    <row r="47" spans="1:23" s="4" customFormat="1" x14ac:dyDescent="0.35">
      <c r="A47" s="17">
        <v>598340107</v>
      </c>
      <c r="B47" s="17"/>
      <c r="C47" s="9">
        <v>268913</v>
      </c>
      <c r="D47" s="18" t="s">
        <v>57</v>
      </c>
      <c r="E47" s="21"/>
      <c r="F47" s="14">
        <v>40648</v>
      </c>
      <c r="G47" s="75">
        <v>0</v>
      </c>
      <c r="H47" s="63"/>
      <c r="I47" s="64"/>
      <c r="J47" s="64"/>
      <c r="K47" s="68"/>
      <c r="L47" s="66"/>
      <c r="M47" s="60"/>
      <c r="N47" s="60"/>
      <c r="O47" s="69"/>
      <c r="P47" s="69"/>
      <c r="Q47" s="69"/>
      <c r="R47" s="55"/>
      <c r="S47" s="61">
        <f t="shared" si="0"/>
        <v>0</v>
      </c>
      <c r="T47" s="23">
        <v>-16524</v>
      </c>
      <c r="U47" s="24" t="e">
        <f t="shared" si="1"/>
        <v>#DIV/0!</v>
      </c>
      <c r="W47" s="45"/>
    </row>
    <row r="48" spans="1:23" s="4" customFormat="1" x14ac:dyDescent="0.35">
      <c r="A48" s="17">
        <v>596074401</v>
      </c>
      <c r="B48" s="17"/>
      <c r="C48" s="9">
        <v>263958</v>
      </c>
      <c r="D48" s="15" t="s">
        <v>205</v>
      </c>
      <c r="E48" s="21"/>
      <c r="F48" s="14">
        <v>40395</v>
      </c>
      <c r="G48" s="75">
        <v>766</v>
      </c>
      <c r="H48" s="63"/>
      <c r="I48" s="64"/>
      <c r="J48" s="64"/>
      <c r="K48" s="68"/>
      <c r="L48" s="66"/>
      <c r="M48" s="60"/>
      <c r="N48" s="60"/>
      <c r="O48" s="69"/>
      <c r="P48" s="69"/>
      <c r="Q48" s="69"/>
      <c r="R48" s="55"/>
      <c r="S48" s="61">
        <f t="shared" si="0"/>
        <v>0</v>
      </c>
      <c r="T48" s="23">
        <v>-434</v>
      </c>
      <c r="U48" s="24" t="e">
        <f t="shared" si="1"/>
        <v>#DIV/0!</v>
      </c>
      <c r="W48" s="45"/>
    </row>
    <row r="49" spans="1:23" s="4" customFormat="1" x14ac:dyDescent="0.35">
      <c r="A49" s="17">
        <v>597797505</v>
      </c>
      <c r="B49" s="17"/>
      <c r="C49" s="9">
        <v>263837</v>
      </c>
      <c r="D49" s="15" t="s">
        <v>59</v>
      </c>
      <c r="E49" s="21"/>
      <c r="F49" s="14">
        <v>40550</v>
      </c>
      <c r="G49" s="75">
        <v>2663</v>
      </c>
      <c r="H49" s="63"/>
      <c r="I49" s="64"/>
      <c r="J49" s="64"/>
      <c r="K49" s="68"/>
      <c r="L49" s="66"/>
      <c r="M49" s="60"/>
      <c r="N49" s="60"/>
      <c r="O49" s="69"/>
      <c r="P49" s="69"/>
      <c r="Q49" s="69"/>
      <c r="R49" s="55"/>
      <c r="S49" s="61">
        <f t="shared" si="0"/>
        <v>0</v>
      </c>
      <c r="T49" s="23">
        <v>-86094</v>
      </c>
      <c r="U49" s="24" t="e">
        <f t="shared" si="1"/>
        <v>#DIV/0!</v>
      </c>
      <c r="W49" s="45"/>
    </row>
    <row r="50" spans="1:23" s="4" customFormat="1" x14ac:dyDescent="0.35">
      <c r="A50" s="17">
        <v>597932607</v>
      </c>
      <c r="B50" s="17"/>
      <c r="C50" s="9">
        <v>263839</v>
      </c>
      <c r="D50" s="15" t="s">
        <v>60</v>
      </c>
      <c r="E50" s="21"/>
      <c r="F50" s="14">
        <v>40675</v>
      </c>
      <c r="G50" s="75">
        <v>2510</v>
      </c>
      <c r="H50" s="63"/>
      <c r="I50" s="64"/>
      <c r="J50" s="64"/>
      <c r="K50" s="68"/>
      <c r="L50" s="66"/>
      <c r="M50" s="60"/>
      <c r="N50" s="60"/>
      <c r="O50" s="69"/>
      <c r="P50" s="69"/>
      <c r="Q50" s="69"/>
      <c r="R50" s="55"/>
      <c r="S50" s="61">
        <f t="shared" si="0"/>
        <v>0</v>
      </c>
      <c r="T50" s="23">
        <v>33316</v>
      </c>
      <c r="U50" s="24" t="e">
        <f t="shared" si="1"/>
        <v>#DIV/0!</v>
      </c>
      <c r="W50" s="45"/>
    </row>
    <row r="51" spans="1:23" s="4" customFormat="1" x14ac:dyDescent="0.35">
      <c r="A51" s="17">
        <v>597932300</v>
      </c>
      <c r="B51" s="17"/>
      <c r="C51" s="9">
        <v>263840</v>
      </c>
      <c r="D51" s="15" t="s">
        <v>61</v>
      </c>
      <c r="E51" s="21"/>
      <c r="F51" s="14">
        <v>40675</v>
      </c>
      <c r="G51" s="75">
        <v>3820</v>
      </c>
      <c r="H51" s="63"/>
      <c r="I51" s="64"/>
      <c r="J51" s="64"/>
      <c r="K51" s="68"/>
      <c r="L51" s="66"/>
      <c r="M51" s="60"/>
      <c r="N51" s="60"/>
      <c r="O51" s="69"/>
      <c r="P51" s="69"/>
      <c r="Q51" s="69"/>
      <c r="R51" s="55"/>
      <c r="S51" s="61">
        <f t="shared" si="0"/>
        <v>0</v>
      </c>
      <c r="T51" s="23">
        <v>33316</v>
      </c>
      <c r="U51" s="24" t="e">
        <f t="shared" si="1"/>
        <v>#DIV/0!</v>
      </c>
      <c r="W51" s="45"/>
    </row>
    <row r="52" spans="1:23" s="4" customFormat="1" x14ac:dyDescent="0.35">
      <c r="A52" s="17">
        <v>596059600</v>
      </c>
      <c r="B52" s="17"/>
      <c r="C52" s="9">
        <v>263948</v>
      </c>
      <c r="D52" s="18" t="s">
        <v>65</v>
      </c>
      <c r="E52" s="21"/>
      <c r="F52" s="14">
        <v>40366</v>
      </c>
      <c r="G52" s="75">
        <v>1024</v>
      </c>
      <c r="H52" s="63"/>
      <c r="I52" s="64"/>
      <c r="J52" s="64"/>
      <c r="K52" s="68"/>
      <c r="L52" s="66"/>
      <c r="M52" s="60"/>
      <c r="N52" s="60"/>
      <c r="O52" s="69"/>
      <c r="P52" s="69"/>
      <c r="Q52" s="69"/>
      <c r="R52" s="55"/>
      <c r="S52" s="61">
        <f t="shared" si="0"/>
        <v>0</v>
      </c>
      <c r="T52" s="23">
        <v>197129</v>
      </c>
      <c r="U52" s="24" t="e">
        <f t="shared" si="1"/>
        <v>#DIV/0!</v>
      </c>
      <c r="W52" s="45"/>
    </row>
    <row r="53" spans="1:23" s="4" customFormat="1" x14ac:dyDescent="0.35">
      <c r="A53" s="17">
        <v>594691404</v>
      </c>
      <c r="B53" s="17"/>
      <c r="C53" s="9">
        <v>263894</v>
      </c>
      <c r="D53" s="19" t="s">
        <v>66</v>
      </c>
      <c r="E53" s="21"/>
      <c r="F53" s="14">
        <v>40550</v>
      </c>
      <c r="G53" s="75">
        <v>2010</v>
      </c>
      <c r="H53" s="63"/>
      <c r="I53" s="64"/>
      <c r="J53" s="64"/>
      <c r="K53" s="68"/>
      <c r="L53" s="66"/>
      <c r="M53" s="60"/>
      <c r="N53" s="60"/>
      <c r="O53" s="69"/>
      <c r="P53" s="69"/>
      <c r="Q53" s="69"/>
      <c r="R53" s="55"/>
      <c r="S53" s="61">
        <f t="shared" si="0"/>
        <v>0</v>
      </c>
      <c r="T53" s="23">
        <v>192455</v>
      </c>
      <c r="U53" s="24" t="e">
        <f t="shared" si="1"/>
        <v>#DIV/0!</v>
      </c>
      <c r="W53" s="45"/>
    </row>
    <row r="54" spans="1:23" s="4" customFormat="1" x14ac:dyDescent="0.35">
      <c r="A54" s="17">
        <v>597622208</v>
      </c>
      <c r="B54" s="17"/>
      <c r="C54" s="9">
        <v>268944</v>
      </c>
      <c r="D54" s="19" t="s">
        <v>243</v>
      </c>
      <c r="E54" s="21"/>
      <c r="F54" s="14">
        <v>40541</v>
      </c>
      <c r="G54" s="75">
        <v>742</v>
      </c>
      <c r="H54" s="63"/>
      <c r="I54" s="64"/>
      <c r="J54" s="64"/>
      <c r="K54" s="68"/>
      <c r="L54" s="66"/>
      <c r="M54" s="60"/>
      <c r="N54" s="60"/>
      <c r="O54" s="69"/>
      <c r="P54" s="69"/>
      <c r="Q54" s="69"/>
      <c r="R54" s="55"/>
      <c r="S54" s="61">
        <f t="shared" si="0"/>
        <v>0</v>
      </c>
      <c r="T54" s="23">
        <v>145401</v>
      </c>
      <c r="U54" s="24" t="e">
        <f t="shared" si="1"/>
        <v>#DIV/0!</v>
      </c>
      <c r="W54" s="45"/>
    </row>
    <row r="55" spans="1:23" s="4" customFormat="1" x14ac:dyDescent="0.35">
      <c r="A55" s="17">
        <v>595954108</v>
      </c>
      <c r="B55" s="17"/>
      <c r="C55" s="9">
        <v>263931</v>
      </c>
      <c r="D55" s="15" t="s">
        <v>70</v>
      </c>
      <c r="E55" s="21"/>
      <c r="F55" s="14">
        <v>40392</v>
      </c>
      <c r="G55" s="75">
        <v>13451</v>
      </c>
      <c r="H55" s="63"/>
      <c r="I55" s="64"/>
      <c r="J55" s="64"/>
      <c r="K55" s="68"/>
      <c r="L55" s="66"/>
      <c r="M55" s="60"/>
      <c r="N55" s="60"/>
      <c r="O55" s="69"/>
      <c r="P55" s="69"/>
      <c r="Q55" s="69"/>
      <c r="R55" s="55"/>
      <c r="S55" s="61">
        <f t="shared" si="0"/>
        <v>0</v>
      </c>
      <c r="T55" s="23">
        <v>182616</v>
      </c>
      <c r="U55" s="24" t="e">
        <f t="shared" si="1"/>
        <v>#DIV/0!</v>
      </c>
      <c r="W55" s="45"/>
    </row>
    <row r="56" spans="1:23" s="4" customFormat="1" x14ac:dyDescent="0.35">
      <c r="A56" s="17">
        <v>595954116</v>
      </c>
      <c r="B56" s="17"/>
      <c r="C56" s="9">
        <v>263930</v>
      </c>
      <c r="D56" s="15" t="s">
        <v>70</v>
      </c>
      <c r="E56" s="21"/>
      <c r="F56" s="14">
        <v>40392</v>
      </c>
      <c r="G56" s="75">
        <v>1698</v>
      </c>
      <c r="H56" s="63"/>
      <c r="I56" s="64"/>
      <c r="J56" s="64"/>
      <c r="K56" s="68"/>
      <c r="L56" s="66"/>
      <c r="M56" s="60"/>
      <c r="N56" s="60"/>
      <c r="O56" s="69"/>
      <c r="P56" s="69"/>
      <c r="Q56" s="69"/>
      <c r="R56" s="55"/>
      <c r="S56" s="61">
        <f t="shared" si="0"/>
        <v>0</v>
      </c>
      <c r="T56" s="23">
        <v>3.2863849765258218E-2</v>
      </c>
      <c r="U56" s="24" t="e">
        <f t="shared" si="1"/>
        <v>#DIV/0!</v>
      </c>
      <c r="W56" s="45"/>
    </row>
    <row r="57" spans="1:23" s="4" customFormat="1" x14ac:dyDescent="0.35">
      <c r="A57" s="17">
        <v>596841403</v>
      </c>
      <c r="B57" s="17"/>
      <c r="C57" s="9">
        <v>263904</v>
      </c>
      <c r="D57" s="18" t="s">
        <v>75</v>
      </c>
      <c r="E57" s="21"/>
      <c r="F57" s="14">
        <v>40613</v>
      </c>
      <c r="G57" s="75">
        <v>7157</v>
      </c>
      <c r="H57" s="63"/>
      <c r="I57" s="64"/>
      <c r="J57" s="64"/>
      <c r="K57" s="68"/>
      <c r="L57" s="66"/>
      <c r="M57" s="60"/>
      <c r="N57" s="60"/>
      <c r="O57" s="69"/>
      <c r="P57" s="69"/>
      <c r="Q57" s="69"/>
      <c r="R57" s="55"/>
      <c r="S57" s="61">
        <f t="shared" si="0"/>
        <v>0</v>
      </c>
      <c r="T57" s="23">
        <v>-14971</v>
      </c>
      <c r="U57" s="24" t="e">
        <f t="shared" si="1"/>
        <v>#DIV/0!</v>
      </c>
      <c r="W57" s="45"/>
    </row>
    <row r="58" spans="1:23" s="4" customFormat="1" x14ac:dyDescent="0.35">
      <c r="A58" s="9">
        <v>596062703</v>
      </c>
      <c r="B58" s="9"/>
      <c r="C58" s="9">
        <v>263950</v>
      </c>
      <c r="D58" s="18" t="s">
        <v>78</v>
      </c>
      <c r="E58" s="21"/>
      <c r="F58" s="14">
        <v>40466</v>
      </c>
      <c r="G58" s="75">
        <v>199</v>
      </c>
      <c r="H58" s="63"/>
      <c r="I58" s="64"/>
      <c r="J58" s="64"/>
      <c r="K58" s="68"/>
      <c r="L58" s="66"/>
      <c r="M58" s="60"/>
      <c r="N58" s="60"/>
      <c r="O58" s="69"/>
      <c r="P58" s="69"/>
      <c r="Q58" s="69"/>
      <c r="R58" s="55"/>
      <c r="S58" s="61">
        <f t="shared" si="0"/>
        <v>0</v>
      </c>
      <c r="T58" s="23">
        <v>218773</v>
      </c>
      <c r="U58" s="24" t="e">
        <f t="shared" si="1"/>
        <v>#DIV/0!</v>
      </c>
      <c r="W58" s="45"/>
    </row>
    <row r="59" spans="1:23" s="4" customFormat="1" x14ac:dyDescent="0.35">
      <c r="A59" s="17">
        <v>598193605</v>
      </c>
      <c r="B59" s="17"/>
      <c r="C59" s="9">
        <v>263851</v>
      </c>
      <c r="D59" s="18" t="s">
        <v>81</v>
      </c>
      <c r="E59" s="21"/>
      <c r="F59" s="14">
        <v>40373</v>
      </c>
      <c r="G59" s="75">
        <v>1407</v>
      </c>
      <c r="H59" s="63"/>
      <c r="I59" s="64"/>
      <c r="J59" s="64"/>
      <c r="K59" s="68"/>
      <c r="L59" s="66"/>
      <c r="M59" s="60"/>
      <c r="N59" s="60"/>
      <c r="O59" s="69"/>
      <c r="P59" s="69"/>
      <c r="Q59" s="69"/>
      <c r="R59" s="55"/>
      <c r="S59" s="61">
        <f t="shared" si="0"/>
        <v>0</v>
      </c>
      <c r="T59" s="23">
        <v>-20611</v>
      </c>
      <c r="U59" s="24" t="e">
        <f t="shared" si="1"/>
        <v>#DIV/0!</v>
      </c>
      <c r="W59" s="45"/>
    </row>
    <row r="60" spans="1:23" s="4" customFormat="1" ht="15.75" customHeight="1" x14ac:dyDescent="0.35">
      <c r="A60" s="9">
        <v>598599504</v>
      </c>
      <c r="B60" s="9"/>
      <c r="C60" s="9">
        <v>263869</v>
      </c>
      <c r="D60" s="19" t="s">
        <v>82</v>
      </c>
      <c r="E60" s="21"/>
      <c r="F60" s="14">
        <v>40511</v>
      </c>
      <c r="G60" s="75">
        <v>3943</v>
      </c>
      <c r="H60" s="63"/>
      <c r="I60" s="64"/>
      <c r="J60" s="64"/>
      <c r="K60" s="68"/>
      <c r="L60" s="66"/>
      <c r="M60" s="60"/>
      <c r="N60" s="60"/>
      <c r="O60" s="69"/>
      <c r="P60" s="69"/>
      <c r="Q60" s="69"/>
      <c r="R60" s="55"/>
      <c r="S60" s="61">
        <f t="shared" si="0"/>
        <v>0</v>
      </c>
      <c r="T60" s="23">
        <v>-10563</v>
      </c>
      <c r="U60" s="24" t="e">
        <f t="shared" si="1"/>
        <v>#DIV/0!</v>
      </c>
      <c r="W60" s="45"/>
    </row>
    <row r="61" spans="1:23" s="4" customFormat="1" x14ac:dyDescent="0.35">
      <c r="A61" s="9">
        <v>597241306</v>
      </c>
      <c r="B61" s="9"/>
      <c r="C61" s="9">
        <v>268934</v>
      </c>
      <c r="D61" s="18" t="s">
        <v>83</v>
      </c>
      <c r="E61" s="21"/>
      <c r="F61" s="14">
        <v>40486</v>
      </c>
      <c r="G61" s="75">
        <v>1359</v>
      </c>
      <c r="H61" s="63"/>
      <c r="I61" s="64"/>
      <c r="J61" s="64"/>
      <c r="K61" s="68"/>
      <c r="L61" s="66"/>
      <c r="M61" s="60"/>
      <c r="N61" s="60"/>
      <c r="O61" s="69"/>
      <c r="P61" s="69"/>
      <c r="Q61" s="69"/>
      <c r="R61" s="55"/>
      <c r="S61" s="61">
        <f t="shared" si="0"/>
        <v>0</v>
      </c>
      <c r="T61" s="23">
        <v>-220</v>
      </c>
      <c r="U61" s="24" t="e">
        <f t="shared" si="1"/>
        <v>#DIV/0!</v>
      </c>
      <c r="W61" s="45"/>
    </row>
    <row r="62" spans="1:23" s="4" customFormat="1" x14ac:dyDescent="0.35">
      <c r="A62" s="9">
        <v>599661501</v>
      </c>
      <c r="B62" s="9"/>
      <c r="C62" s="9">
        <v>263877</v>
      </c>
      <c r="D62" s="15" t="s">
        <v>84</v>
      </c>
      <c r="E62" s="21"/>
      <c r="F62" s="14">
        <v>40395</v>
      </c>
      <c r="G62" s="75">
        <v>1238</v>
      </c>
      <c r="H62" s="63"/>
      <c r="I62" s="64"/>
      <c r="J62" s="64"/>
      <c r="K62" s="68"/>
      <c r="L62" s="66"/>
      <c r="M62" s="60"/>
      <c r="N62" s="60"/>
      <c r="O62" s="69"/>
      <c r="P62" s="69"/>
      <c r="Q62" s="69"/>
      <c r="R62" s="55"/>
      <c r="S62" s="61">
        <f t="shared" si="0"/>
        <v>0</v>
      </c>
      <c r="T62" s="23">
        <v>-2967</v>
      </c>
      <c r="U62" s="24" t="e">
        <f t="shared" si="1"/>
        <v>#DIV/0!</v>
      </c>
      <c r="W62" s="45"/>
    </row>
    <row r="63" spans="1:23" s="4" customFormat="1" x14ac:dyDescent="0.35">
      <c r="A63" s="9">
        <v>592144505</v>
      </c>
      <c r="B63" s="9"/>
      <c r="C63" s="9">
        <v>263919</v>
      </c>
      <c r="D63" s="19" t="s">
        <v>89</v>
      </c>
      <c r="E63" s="21"/>
      <c r="F63" s="14">
        <v>40511</v>
      </c>
      <c r="G63" s="75">
        <v>540</v>
      </c>
      <c r="H63" s="63"/>
      <c r="I63" s="64"/>
      <c r="J63" s="64"/>
      <c r="K63" s="68"/>
      <c r="L63" s="66"/>
      <c r="M63" s="60"/>
      <c r="N63" s="60"/>
      <c r="O63" s="69"/>
      <c r="P63" s="69"/>
      <c r="Q63" s="69"/>
      <c r="R63" s="55"/>
      <c r="S63" s="61">
        <f t="shared" si="0"/>
        <v>0</v>
      </c>
      <c r="T63" s="23">
        <v>-57448</v>
      </c>
      <c r="U63" s="24" t="e">
        <f t="shared" si="1"/>
        <v>#DIV/0!</v>
      </c>
      <c r="W63" s="45"/>
    </row>
    <row r="64" spans="1:23" s="4" customFormat="1" x14ac:dyDescent="0.35">
      <c r="A64" s="17">
        <v>597361104</v>
      </c>
      <c r="B64" s="17"/>
      <c r="C64" s="9">
        <v>268933</v>
      </c>
      <c r="D64" s="18" t="s">
        <v>90</v>
      </c>
      <c r="E64" s="21"/>
      <c r="F64" s="14">
        <v>40378</v>
      </c>
      <c r="G64" s="75">
        <v>834</v>
      </c>
      <c r="H64" s="63"/>
      <c r="I64" s="64"/>
      <c r="J64" s="64"/>
      <c r="K64" s="68"/>
      <c r="L64" s="66"/>
      <c r="M64" s="60"/>
      <c r="N64" s="60"/>
      <c r="O64" s="69"/>
      <c r="P64" s="69"/>
      <c r="Q64" s="69"/>
      <c r="R64" s="55"/>
      <c r="S64" s="61">
        <f t="shared" si="0"/>
        <v>0</v>
      </c>
      <c r="T64" s="23">
        <v>109506</v>
      </c>
      <c r="U64" s="24" t="e">
        <f t="shared" si="1"/>
        <v>#DIV/0!</v>
      </c>
      <c r="W64" s="45"/>
    </row>
    <row r="65" spans="1:23" s="4" customFormat="1" x14ac:dyDescent="0.35">
      <c r="A65" s="17">
        <v>595183401</v>
      </c>
      <c r="B65" s="17"/>
      <c r="C65" s="9">
        <v>263968</v>
      </c>
      <c r="D65" s="19" t="s">
        <v>227</v>
      </c>
      <c r="E65" s="21"/>
      <c r="F65" s="14">
        <v>40360</v>
      </c>
      <c r="G65" s="75">
        <v>402</v>
      </c>
      <c r="H65" s="63"/>
      <c r="I65" s="64"/>
      <c r="J65" s="64"/>
      <c r="K65" s="68"/>
      <c r="L65" s="66"/>
      <c r="M65" s="60"/>
      <c r="N65" s="60"/>
      <c r="O65" s="69"/>
      <c r="P65" s="69"/>
      <c r="Q65" s="69"/>
      <c r="R65" s="55"/>
      <c r="S65" s="61">
        <f t="shared" si="0"/>
        <v>0</v>
      </c>
      <c r="T65" s="23">
        <v>-235326</v>
      </c>
      <c r="U65" s="24" t="e">
        <f t="shared" si="1"/>
        <v>#DIV/0!</v>
      </c>
      <c r="W65" s="45"/>
    </row>
    <row r="66" spans="1:23" s="4" customFormat="1" x14ac:dyDescent="0.35">
      <c r="A66" s="17">
        <v>595057308</v>
      </c>
      <c r="B66" s="17"/>
      <c r="C66" s="9">
        <v>263895</v>
      </c>
      <c r="D66" s="18" t="s">
        <v>93</v>
      </c>
      <c r="E66" s="21"/>
      <c r="F66" s="14">
        <v>40385</v>
      </c>
      <c r="G66" s="75">
        <v>922</v>
      </c>
      <c r="H66" s="63"/>
      <c r="I66" s="64"/>
      <c r="J66" s="64"/>
      <c r="K66" s="68"/>
      <c r="L66" s="66"/>
      <c r="M66" s="60"/>
      <c r="N66" s="60"/>
      <c r="O66" s="69"/>
      <c r="P66" s="69"/>
      <c r="Q66" s="69"/>
      <c r="R66" s="55"/>
      <c r="S66" s="61">
        <f t="shared" si="0"/>
        <v>0</v>
      </c>
      <c r="T66" s="23">
        <v>-11469</v>
      </c>
      <c r="U66" s="24" t="e">
        <f t="shared" si="1"/>
        <v>#DIV/0!</v>
      </c>
      <c r="W66" s="45"/>
    </row>
    <row r="67" spans="1:23" s="4" customFormat="1" x14ac:dyDescent="0.35">
      <c r="A67" s="17">
        <v>598351302</v>
      </c>
      <c r="B67" s="17"/>
      <c r="C67" s="9">
        <v>268918</v>
      </c>
      <c r="D67" s="19" t="s">
        <v>94</v>
      </c>
      <c r="E67" s="21"/>
      <c r="F67" s="14">
        <v>40443</v>
      </c>
      <c r="G67" s="75">
        <v>8646</v>
      </c>
      <c r="H67" s="63"/>
      <c r="I67" s="64"/>
      <c r="J67" s="64"/>
      <c r="K67" s="68"/>
      <c r="L67" s="66"/>
      <c r="M67" s="60"/>
      <c r="N67" s="60"/>
      <c r="O67" s="69"/>
      <c r="P67" s="69"/>
      <c r="Q67" s="69"/>
      <c r="R67" s="55"/>
      <c r="S67" s="61">
        <f t="shared" si="0"/>
        <v>0</v>
      </c>
      <c r="T67" s="23">
        <v>60478</v>
      </c>
      <c r="U67" s="24" t="e">
        <f t="shared" si="1"/>
        <v>#DIV/0!</v>
      </c>
      <c r="W67" s="45"/>
    </row>
    <row r="68" spans="1:23" s="4" customFormat="1" x14ac:dyDescent="0.35">
      <c r="A68" s="17">
        <v>595929605</v>
      </c>
      <c r="B68" s="17"/>
      <c r="C68" s="9">
        <v>263935</v>
      </c>
      <c r="D68" s="18" t="s">
        <v>96</v>
      </c>
      <c r="E68" s="21"/>
      <c r="F68" s="14">
        <v>40679</v>
      </c>
      <c r="G68" s="75">
        <v>2627</v>
      </c>
      <c r="H68" s="63"/>
      <c r="I68" s="64"/>
      <c r="J68" s="64"/>
      <c r="K68" s="68"/>
      <c r="L68" s="66"/>
      <c r="M68" s="60"/>
      <c r="N68" s="60"/>
      <c r="O68" s="69"/>
      <c r="P68" s="69"/>
      <c r="Q68" s="69"/>
      <c r="R68" s="55"/>
      <c r="S68" s="61">
        <f t="shared" si="0"/>
        <v>0</v>
      </c>
      <c r="T68" s="23">
        <v>3336755</v>
      </c>
      <c r="U68" s="24" t="e">
        <f t="shared" si="1"/>
        <v>#DIV/0!</v>
      </c>
      <c r="W68" s="45"/>
    </row>
    <row r="69" spans="1:23" s="4" customFormat="1" x14ac:dyDescent="0.35">
      <c r="A69" s="17">
        <v>595938200</v>
      </c>
      <c r="B69" s="17"/>
      <c r="C69" s="9">
        <v>263932</v>
      </c>
      <c r="D69" s="18" t="s">
        <v>97</v>
      </c>
      <c r="E69" s="21"/>
      <c r="F69" s="14">
        <v>40679</v>
      </c>
      <c r="G69" s="75">
        <v>511</v>
      </c>
      <c r="H69" s="63"/>
      <c r="I69" s="64"/>
      <c r="J69" s="64"/>
      <c r="K69" s="68"/>
      <c r="L69" s="66"/>
      <c r="M69" s="60"/>
      <c r="N69" s="60"/>
      <c r="O69" s="69"/>
      <c r="P69" s="69"/>
      <c r="Q69" s="69"/>
      <c r="R69" s="55"/>
      <c r="S69" s="61">
        <f t="shared" si="0"/>
        <v>0</v>
      </c>
      <c r="T69" s="23">
        <v>3336755</v>
      </c>
      <c r="U69" s="24" t="e">
        <f t="shared" si="1"/>
        <v>#DIV/0!</v>
      </c>
      <c r="W69" s="45"/>
    </row>
    <row r="70" spans="1:23" s="4" customFormat="1" x14ac:dyDescent="0.35">
      <c r="A70" s="17">
        <v>598542801</v>
      </c>
      <c r="B70" s="17"/>
      <c r="C70" s="9">
        <v>263857</v>
      </c>
      <c r="D70" s="19" t="s">
        <v>98</v>
      </c>
      <c r="E70" s="21"/>
      <c r="F70" s="14">
        <v>40499</v>
      </c>
      <c r="G70" s="75">
        <v>3167</v>
      </c>
      <c r="H70" s="63"/>
      <c r="I70" s="64"/>
      <c r="J70" s="64"/>
      <c r="K70" s="68"/>
      <c r="L70" s="66"/>
      <c r="M70" s="60"/>
      <c r="N70" s="60"/>
      <c r="O70" s="69"/>
      <c r="P70" s="69"/>
      <c r="Q70" s="69"/>
      <c r="R70" s="55"/>
      <c r="S70" s="61">
        <f t="shared" si="0"/>
        <v>0</v>
      </c>
      <c r="T70" s="23">
        <v>-32706</v>
      </c>
      <c r="U70" s="24" t="e">
        <f t="shared" si="1"/>
        <v>#DIV/0!</v>
      </c>
      <c r="V70" s="12" t="s">
        <v>252</v>
      </c>
      <c r="W70" s="45"/>
    </row>
    <row r="71" spans="1:23" s="4" customFormat="1" x14ac:dyDescent="0.35">
      <c r="A71" s="17">
        <v>598373306</v>
      </c>
      <c r="B71" s="17"/>
      <c r="C71" s="9">
        <v>268965</v>
      </c>
      <c r="D71" s="18" t="s">
        <v>101</v>
      </c>
      <c r="E71" s="21"/>
      <c r="F71" s="14">
        <v>40542</v>
      </c>
      <c r="G71" s="75">
        <v>0</v>
      </c>
      <c r="H71" s="63"/>
      <c r="I71" s="64"/>
      <c r="J71" s="64"/>
      <c r="K71" s="68"/>
      <c r="L71" s="66"/>
      <c r="M71" s="60"/>
      <c r="N71" s="60"/>
      <c r="O71" s="69"/>
      <c r="P71" s="69"/>
      <c r="Q71" s="69"/>
      <c r="R71" s="55"/>
      <c r="S71" s="61">
        <f t="shared" si="0"/>
        <v>0</v>
      </c>
      <c r="T71" s="23">
        <v>-62433</v>
      </c>
      <c r="U71" s="24" t="e">
        <f t="shared" si="1"/>
        <v>#DIV/0!</v>
      </c>
      <c r="W71" s="45"/>
    </row>
    <row r="72" spans="1:23" s="4" customFormat="1" x14ac:dyDescent="0.35">
      <c r="A72" s="17">
        <v>596841205</v>
      </c>
      <c r="B72" s="17"/>
      <c r="C72" s="9">
        <v>263823</v>
      </c>
      <c r="D72" s="18" t="s">
        <v>104</v>
      </c>
      <c r="E72" s="21"/>
      <c r="F72" s="14">
        <v>40373</v>
      </c>
      <c r="G72" s="75">
        <v>1082</v>
      </c>
      <c r="H72" s="63"/>
      <c r="I72" s="64"/>
      <c r="J72" s="64"/>
      <c r="K72" s="68"/>
      <c r="L72" s="66"/>
      <c r="M72" s="60"/>
      <c r="N72" s="60"/>
      <c r="O72" s="69"/>
      <c r="P72" s="69"/>
      <c r="Q72" s="69"/>
      <c r="R72" s="55"/>
      <c r="S72" s="61">
        <f t="shared" si="0"/>
        <v>0</v>
      </c>
      <c r="T72" s="23">
        <v>-72847</v>
      </c>
      <c r="U72" s="24" t="e">
        <f t="shared" si="1"/>
        <v>#DIV/0!</v>
      </c>
      <c r="W72" s="45"/>
    </row>
    <row r="73" spans="1:23" s="4" customFormat="1" x14ac:dyDescent="0.35">
      <c r="A73" s="9">
        <v>594636508</v>
      </c>
      <c r="B73" s="9"/>
      <c r="C73" s="9">
        <v>268930</v>
      </c>
      <c r="D73" s="15" t="s">
        <v>105</v>
      </c>
      <c r="E73" s="21"/>
      <c r="F73" s="14">
        <v>40373</v>
      </c>
      <c r="G73" s="75">
        <v>5665</v>
      </c>
      <c r="H73" s="63"/>
      <c r="I73" s="64"/>
      <c r="J73" s="64"/>
      <c r="K73" s="68"/>
      <c r="L73" s="66"/>
      <c r="M73" s="60"/>
      <c r="N73" s="60"/>
      <c r="O73" s="69"/>
      <c r="P73" s="69"/>
      <c r="Q73" s="69"/>
      <c r="R73" s="55"/>
      <c r="S73" s="61">
        <f t="shared" si="0"/>
        <v>0</v>
      </c>
      <c r="T73" s="23">
        <v>-135669</v>
      </c>
      <c r="U73" s="24" t="e">
        <f t="shared" si="1"/>
        <v>#DIV/0!</v>
      </c>
      <c r="W73" s="45"/>
    </row>
    <row r="74" spans="1:23" s="4" customFormat="1" x14ac:dyDescent="0.35">
      <c r="A74" s="17">
        <v>590166500</v>
      </c>
      <c r="B74" s="17"/>
      <c r="C74" s="9">
        <v>263967</v>
      </c>
      <c r="D74" s="18" t="s">
        <v>106</v>
      </c>
      <c r="E74" s="21"/>
      <c r="F74" s="14">
        <v>40343</v>
      </c>
      <c r="G74" s="75">
        <v>1510</v>
      </c>
      <c r="H74" s="63"/>
      <c r="I74" s="64"/>
      <c r="J74" s="64"/>
      <c r="K74" s="68"/>
      <c r="L74" s="66"/>
      <c r="M74" s="60"/>
      <c r="N74" s="60"/>
      <c r="O74" s="69"/>
      <c r="P74" s="69"/>
      <c r="Q74" s="69"/>
      <c r="R74" s="55"/>
      <c r="S74" s="61">
        <f t="shared" si="0"/>
        <v>0</v>
      </c>
      <c r="T74" s="23">
        <v>236963</v>
      </c>
      <c r="U74" s="24" t="e">
        <f t="shared" si="1"/>
        <v>#DIV/0!</v>
      </c>
      <c r="W74" s="45"/>
    </row>
    <row r="75" spans="1:23" s="4" customFormat="1" x14ac:dyDescent="0.35">
      <c r="A75" s="17">
        <v>595175001</v>
      </c>
      <c r="B75" s="17"/>
      <c r="C75" s="9">
        <v>263972</v>
      </c>
      <c r="D75" s="18" t="s">
        <v>111</v>
      </c>
      <c r="E75" s="21"/>
      <c r="F75" s="14">
        <v>40406</v>
      </c>
      <c r="G75" s="75">
        <v>1854</v>
      </c>
      <c r="H75" s="63"/>
      <c r="I75" s="64"/>
      <c r="J75" s="64"/>
      <c r="K75" s="68"/>
      <c r="L75" s="66"/>
      <c r="M75" s="60"/>
      <c r="N75" s="60"/>
      <c r="O75" s="69"/>
      <c r="P75" s="69"/>
      <c r="Q75" s="69"/>
      <c r="R75" s="55"/>
      <c r="S75" s="61">
        <f t="shared" si="0"/>
        <v>0</v>
      </c>
      <c r="T75" s="23">
        <v>-4687</v>
      </c>
      <c r="U75" s="24" t="e">
        <f t="shared" si="1"/>
        <v>#DIV/0!</v>
      </c>
      <c r="W75" s="45"/>
    </row>
    <row r="76" spans="1:23" s="4" customFormat="1" x14ac:dyDescent="0.35">
      <c r="A76" s="17">
        <v>591720800</v>
      </c>
      <c r="B76" s="17"/>
      <c r="C76" s="9">
        <v>263834</v>
      </c>
      <c r="D76" s="19" t="s">
        <v>244</v>
      </c>
      <c r="E76" s="21"/>
      <c r="F76" s="14">
        <v>40428</v>
      </c>
      <c r="G76" s="75">
        <v>2311</v>
      </c>
      <c r="H76" s="63"/>
      <c r="I76" s="64"/>
      <c r="J76" s="64"/>
      <c r="K76" s="68"/>
      <c r="L76" s="66"/>
      <c r="M76" s="60"/>
      <c r="N76" s="60"/>
      <c r="O76" s="69"/>
      <c r="P76" s="69"/>
      <c r="Q76" s="69"/>
      <c r="R76" s="55"/>
      <c r="S76" s="61">
        <f t="shared" si="0"/>
        <v>0</v>
      </c>
      <c r="T76" s="23">
        <v>-44269</v>
      </c>
      <c r="U76" s="24" t="e">
        <f t="shared" si="1"/>
        <v>#DIV/0!</v>
      </c>
      <c r="W76" s="45"/>
    </row>
    <row r="77" spans="1:23" s="4" customFormat="1" x14ac:dyDescent="0.35">
      <c r="A77" s="9">
        <v>597462506</v>
      </c>
      <c r="B77" s="9"/>
      <c r="C77" s="9">
        <v>268962</v>
      </c>
      <c r="D77" s="19" t="s">
        <v>112</v>
      </c>
      <c r="E77" s="21"/>
      <c r="F77" s="14">
        <v>40532</v>
      </c>
      <c r="G77" s="75">
        <v>4074</v>
      </c>
      <c r="H77" s="63"/>
      <c r="I77" s="64"/>
      <c r="J77" s="64"/>
      <c r="K77" s="68"/>
      <c r="L77" s="66"/>
      <c r="M77" s="60"/>
      <c r="N77" s="60"/>
      <c r="O77" s="69"/>
      <c r="P77" s="69"/>
      <c r="Q77" s="69"/>
      <c r="R77" s="55"/>
      <c r="S77" s="61">
        <f t="shared" si="0"/>
        <v>0</v>
      </c>
      <c r="T77" s="23">
        <v>-317167</v>
      </c>
      <c r="U77" s="24" t="e">
        <f t="shared" si="1"/>
        <v>#DIV/0!</v>
      </c>
      <c r="W77" s="45"/>
    </row>
    <row r="78" spans="1:23" s="4" customFormat="1" x14ac:dyDescent="0.35">
      <c r="A78" s="17">
        <v>595219007</v>
      </c>
      <c r="B78" s="17"/>
      <c r="C78" s="9">
        <v>263901</v>
      </c>
      <c r="D78" s="15" t="s">
        <v>115</v>
      </c>
      <c r="E78" s="21"/>
      <c r="F78" s="14">
        <v>40620</v>
      </c>
      <c r="G78" s="75">
        <v>6363</v>
      </c>
      <c r="H78" s="63"/>
      <c r="I78" s="64"/>
      <c r="J78" s="64"/>
      <c r="K78" s="68"/>
      <c r="L78" s="66"/>
      <c r="M78" s="60"/>
      <c r="N78" s="60"/>
      <c r="O78" s="69"/>
      <c r="P78" s="69"/>
      <c r="Q78" s="69"/>
      <c r="R78" s="55"/>
      <c r="S78" s="61">
        <f t="shared" si="0"/>
        <v>0</v>
      </c>
      <c r="T78" s="23">
        <v>-207581</v>
      </c>
      <c r="U78" s="24" t="e">
        <f t="shared" si="1"/>
        <v>#DIV/0!</v>
      </c>
      <c r="W78" s="45"/>
    </row>
    <row r="79" spans="1:23" s="4" customFormat="1" x14ac:dyDescent="0.35">
      <c r="A79" s="15">
        <v>595414103</v>
      </c>
      <c r="B79" s="9"/>
      <c r="C79" s="9">
        <v>263911</v>
      </c>
      <c r="D79" s="15" t="s">
        <v>117</v>
      </c>
      <c r="E79" s="21"/>
      <c r="F79" s="14">
        <v>40540</v>
      </c>
      <c r="G79" s="75">
        <v>2377</v>
      </c>
      <c r="H79" s="63"/>
      <c r="I79" s="64"/>
      <c r="J79" s="64"/>
      <c r="K79" s="68"/>
      <c r="L79" s="66"/>
      <c r="M79" s="60"/>
      <c r="N79" s="60"/>
      <c r="O79" s="69"/>
      <c r="P79" s="69"/>
      <c r="Q79" s="69"/>
      <c r="R79" s="55"/>
      <c r="S79" s="61">
        <f t="shared" si="0"/>
        <v>0</v>
      </c>
      <c r="T79" s="23">
        <v>0</v>
      </c>
      <c r="U79" s="24" t="e">
        <f t="shared" si="1"/>
        <v>#DIV/0!</v>
      </c>
      <c r="W79" s="45"/>
    </row>
    <row r="80" spans="1:23" s="4" customFormat="1" x14ac:dyDescent="0.35">
      <c r="A80" s="17">
        <v>598021202</v>
      </c>
      <c r="B80" s="17"/>
      <c r="C80" s="9">
        <v>263841</v>
      </c>
      <c r="D80" s="18" t="s">
        <v>118</v>
      </c>
      <c r="E80" s="21"/>
      <c r="F80" s="14">
        <v>40375</v>
      </c>
      <c r="G80" s="75">
        <v>4740</v>
      </c>
      <c r="H80" s="63"/>
      <c r="I80" s="64"/>
      <c r="J80" s="64"/>
      <c r="K80" s="68"/>
      <c r="L80" s="66"/>
      <c r="M80" s="60"/>
      <c r="N80" s="60"/>
      <c r="O80" s="69"/>
      <c r="P80" s="69"/>
      <c r="Q80" s="69"/>
      <c r="R80" s="55"/>
      <c r="S80" s="61">
        <f t="shared" si="0"/>
        <v>0</v>
      </c>
      <c r="T80" s="23">
        <v>-62715</v>
      </c>
      <c r="U80" s="24" t="e">
        <f t="shared" si="1"/>
        <v>#DIV/0!</v>
      </c>
      <c r="W80" s="45"/>
    </row>
    <row r="81" spans="1:23" s="4" customFormat="1" x14ac:dyDescent="0.35">
      <c r="A81" s="17">
        <v>599120102</v>
      </c>
      <c r="B81" s="17"/>
      <c r="C81" s="9">
        <v>268910</v>
      </c>
      <c r="D81" s="18" t="s">
        <v>124</v>
      </c>
      <c r="E81" s="21"/>
      <c r="F81" s="14">
        <v>40606</v>
      </c>
      <c r="G81" s="75">
        <v>377</v>
      </c>
      <c r="H81" s="63"/>
      <c r="I81" s="64"/>
      <c r="J81" s="64"/>
      <c r="K81" s="68"/>
      <c r="L81" s="66"/>
      <c r="M81" s="60"/>
      <c r="N81" s="60"/>
      <c r="O81" s="69"/>
      <c r="P81" s="69"/>
      <c r="Q81" s="69"/>
      <c r="R81" s="55"/>
      <c r="S81" s="61">
        <f t="shared" si="0"/>
        <v>0</v>
      </c>
      <c r="T81" s="23">
        <v>0</v>
      </c>
      <c r="U81" s="24" t="e">
        <f t="shared" si="1"/>
        <v>#DIV/0!</v>
      </c>
      <c r="W81" s="45"/>
    </row>
    <row r="82" spans="1:23" s="4" customFormat="1" x14ac:dyDescent="0.35">
      <c r="A82" s="17">
        <v>599297306</v>
      </c>
      <c r="B82" s="17"/>
      <c r="C82" s="9">
        <v>268909</v>
      </c>
      <c r="D82" s="19" t="s">
        <v>129</v>
      </c>
      <c r="E82" s="21"/>
      <c r="F82" s="14">
        <v>40599</v>
      </c>
      <c r="G82" s="75">
        <v>8608</v>
      </c>
      <c r="H82" s="63"/>
      <c r="I82" s="64"/>
      <c r="J82" s="64"/>
      <c r="K82" s="68"/>
      <c r="L82" s="66"/>
      <c r="M82" s="60"/>
      <c r="N82" s="60"/>
      <c r="O82" s="69"/>
      <c r="P82" s="69"/>
      <c r="Q82" s="69"/>
      <c r="R82" s="55"/>
      <c r="S82" s="61">
        <f t="shared" si="0"/>
        <v>0</v>
      </c>
      <c r="T82" s="23">
        <v>143909</v>
      </c>
      <c r="U82" s="24" t="e">
        <f t="shared" si="1"/>
        <v>#DIV/0!</v>
      </c>
      <c r="W82" s="45"/>
    </row>
    <row r="83" spans="1:23" s="4" customFormat="1" x14ac:dyDescent="0.35">
      <c r="A83" s="17">
        <v>598051407</v>
      </c>
      <c r="B83" s="17"/>
      <c r="C83" s="9">
        <v>263843</v>
      </c>
      <c r="D83" s="18" t="s">
        <v>130</v>
      </c>
      <c r="E83" s="21"/>
      <c r="F83" s="14">
        <v>40683</v>
      </c>
      <c r="G83" s="75">
        <v>-785</v>
      </c>
      <c r="H83" s="63"/>
      <c r="I83" s="64"/>
      <c r="J83" s="64"/>
      <c r="K83" s="68"/>
      <c r="L83" s="66"/>
      <c r="M83" s="60"/>
      <c r="N83" s="60"/>
      <c r="O83" s="69"/>
      <c r="P83" s="69"/>
      <c r="Q83" s="69"/>
      <c r="R83" s="55"/>
      <c r="S83" s="61">
        <f t="shared" si="0"/>
        <v>0</v>
      </c>
      <c r="T83" s="23">
        <v>-73801</v>
      </c>
      <c r="U83" s="24" t="e">
        <f t="shared" si="1"/>
        <v>#DIV/0!</v>
      </c>
      <c r="W83" s="45"/>
    </row>
    <row r="84" spans="1:23" s="4" customFormat="1" x14ac:dyDescent="0.35">
      <c r="A84" s="35">
        <v>598051506</v>
      </c>
      <c r="B84" s="17"/>
      <c r="C84" s="9">
        <v>263844</v>
      </c>
      <c r="D84" s="18" t="s">
        <v>130</v>
      </c>
      <c r="E84" s="21"/>
      <c r="F84" s="14">
        <v>40683</v>
      </c>
      <c r="G84" s="75">
        <v>-3491</v>
      </c>
      <c r="H84" s="63"/>
      <c r="I84" s="64"/>
      <c r="J84" s="64"/>
      <c r="K84" s="68"/>
      <c r="L84" s="66"/>
      <c r="M84" s="60"/>
      <c r="N84" s="60"/>
      <c r="O84" s="69"/>
      <c r="P84" s="69"/>
      <c r="Q84" s="69"/>
      <c r="R84" s="55"/>
      <c r="S84" s="61">
        <f t="shared" si="0"/>
        <v>0</v>
      </c>
      <c r="T84" s="23">
        <v>-73801</v>
      </c>
      <c r="U84" s="24" t="e">
        <f t="shared" si="1"/>
        <v>#DIV/0!</v>
      </c>
      <c r="W84" s="45"/>
    </row>
    <row r="85" spans="1:23" s="4" customFormat="1" x14ac:dyDescent="0.35">
      <c r="A85" s="17">
        <v>597476407</v>
      </c>
      <c r="B85" s="17"/>
      <c r="C85" s="9">
        <v>268939</v>
      </c>
      <c r="D85" s="19" t="s">
        <v>132</v>
      </c>
      <c r="E85" s="21"/>
      <c r="F85" s="14">
        <v>40618</v>
      </c>
      <c r="G85" s="75">
        <v>711</v>
      </c>
      <c r="H85" s="63"/>
      <c r="I85" s="64"/>
      <c r="J85" s="64"/>
      <c r="K85" s="68"/>
      <c r="L85" s="66"/>
      <c r="M85" s="60"/>
      <c r="N85" s="60"/>
      <c r="O85" s="69"/>
      <c r="P85" s="69"/>
      <c r="Q85" s="69"/>
      <c r="R85" s="55"/>
      <c r="S85" s="61">
        <f t="shared" si="0"/>
        <v>0</v>
      </c>
      <c r="T85" s="23">
        <v>56108</v>
      </c>
      <c r="U85" s="24" t="e">
        <f t="shared" si="1"/>
        <v>#DIV/0!</v>
      </c>
      <c r="W85" s="45"/>
    </row>
    <row r="86" spans="1:23" s="4" customFormat="1" x14ac:dyDescent="0.35">
      <c r="A86" s="17">
        <v>595949900</v>
      </c>
      <c r="B86" s="17"/>
      <c r="C86" s="9">
        <v>263929</v>
      </c>
      <c r="D86" s="18" t="s">
        <v>133</v>
      </c>
      <c r="E86" s="21"/>
      <c r="F86" s="14">
        <v>40401</v>
      </c>
      <c r="G86" s="75">
        <v>3772</v>
      </c>
      <c r="H86" s="63"/>
      <c r="I86" s="64"/>
      <c r="J86" s="64"/>
      <c r="K86" s="68"/>
      <c r="L86" s="66"/>
      <c r="M86" s="60"/>
      <c r="N86" s="60"/>
      <c r="O86" s="69"/>
      <c r="P86" s="69"/>
      <c r="Q86" s="69"/>
      <c r="R86" s="55"/>
      <c r="S86" s="61">
        <f t="shared" si="0"/>
        <v>0</v>
      </c>
      <c r="T86" s="23">
        <v>-45806</v>
      </c>
      <c r="U86" s="24" t="e">
        <f t="shared" si="1"/>
        <v>#DIV/0!</v>
      </c>
      <c r="W86" s="45"/>
    </row>
    <row r="87" spans="1:23" s="4" customFormat="1" x14ac:dyDescent="0.35">
      <c r="A87" s="17">
        <v>598411106</v>
      </c>
      <c r="B87" s="17"/>
      <c r="C87" s="9">
        <v>268906</v>
      </c>
      <c r="D87" s="18" t="s">
        <v>135</v>
      </c>
      <c r="E87" s="21"/>
      <c r="F87" s="14">
        <v>40375</v>
      </c>
      <c r="G87" s="75">
        <v>800</v>
      </c>
      <c r="H87" s="63"/>
      <c r="I87" s="64"/>
      <c r="J87" s="64"/>
      <c r="K87" s="68"/>
      <c r="L87" s="66"/>
      <c r="M87" s="60"/>
      <c r="N87" s="60"/>
      <c r="O87" s="69"/>
      <c r="P87" s="69"/>
      <c r="Q87" s="69"/>
      <c r="R87" s="55"/>
      <c r="S87" s="61">
        <f t="shared" si="0"/>
        <v>0</v>
      </c>
      <c r="T87" s="23">
        <v>260209</v>
      </c>
      <c r="U87" s="24" t="e">
        <f t="shared" si="1"/>
        <v>#DIV/0!</v>
      </c>
      <c r="W87" s="45"/>
    </row>
    <row r="88" spans="1:23" s="4" customFormat="1" x14ac:dyDescent="0.35">
      <c r="A88" s="17">
        <v>598326700</v>
      </c>
      <c r="B88" s="17"/>
      <c r="C88" s="9">
        <v>268919</v>
      </c>
      <c r="D88" s="18" t="s">
        <v>136</v>
      </c>
      <c r="E88" s="21"/>
      <c r="F88" s="14">
        <v>40387</v>
      </c>
      <c r="G88" s="75">
        <v>21270</v>
      </c>
      <c r="H88" s="63"/>
      <c r="I88" s="64"/>
      <c r="J88" s="64"/>
      <c r="K88" s="68"/>
      <c r="L88" s="66"/>
      <c r="M88" s="60"/>
      <c r="N88" s="60"/>
      <c r="O88" s="69"/>
      <c r="P88" s="69"/>
      <c r="Q88" s="69"/>
      <c r="R88" s="55"/>
      <c r="S88" s="61">
        <f t="shared" si="0"/>
        <v>0</v>
      </c>
      <c r="T88" s="23">
        <v>1232681</v>
      </c>
      <c r="U88" s="24" t="e">
        <f t="shared" si="1"/>
        <v>#DIV/0!</v>
      </c>
      <c r="W88" s="45"/>
    </row>
    <row r="89" spans="1:23" s="4" customFormat="1" x14ac:dyDescent="0.35">
      <c r="A89" s="17">
        <v>593695703</v>
      </c>
      <c r="B89" s="17"/>
      <c r="C89" s="9">
        <v>263914</v>
      </c>
      <c r="D89" s="18" t="s">
        <v>137</v>
      </c>
      <c r="E89" s="21"/>
      <c r="F89" s="14">
        <v>40421</v>
      </c>
      <c r="G89" s="75">
        <v>5222</v>
      </c>
      <c r="H89" s="63"/>
      <c r="I89" s="64"/>
      <c r="J89" s="64"/>
      <c r="K89" s="68"/>
      <c r="L89" s="66"/>
      <c r="M89" s="60"/>
      <c r="N89" s="60"/>
      <c r="O89" s="69"/>
      <c r="P89" s="69"/>
      <c r="Q89" s="69"/>
      <c r="R89" s="55"/>
      <c r="S89" s="61">
        <f t="shared" ref="S89:S111" si="2">ROUND(+Q89*R89,0)</f>
        <v>0</v>
      </c>
      <c r="T89" s="23">
        <v>-4375</v>
      </c>
      <c r="U89" s="24" t="e">
        <f t="shared" ref="U89:U111" si="3">+P89/O89</f>
        <v>#DIV/0!</v>
      </c>
      <c r="W89" s="45"/>
    </row>
    <row r="90" spans="1:23" s="4" customFormat="1" x14ac:dyDescent="0.35">
      <c r="A90" s="9">
        <v>597528504</v>
      </c>
      <c r="B90" s="9"/>
      <c r="C90" s="9">
        <v>268959</v>
      </c>
      <c r="D90" s="18" t="s">
        <v>139</v>
      </c>
      <c r="E90" s="21"/>
      <c r="F90" s="14">
        <v>40527</v>
      </c>
      <c r="G90" s="75">
        <v>4477</v>
      </c>
      <c r="H90" s="63"/>
      <c r="I90" s="64"/>
      <c r="J90" s="64"/>
      <c r="K90" s="68"/>
      <c r="L90" s="66"/>
      <c r="M90" s="60"/>
      <c r="N90" s="60"/>
      <c r="O90" s="69"/>
      <c r="P90" s="69"/>
      <c r="Q90" s="69"/>
      <c r="R90" s="55"/>
      <c r="S90" s="61">
        <f t="shared" si="2"/>
        <v>0</v>
      </c>
      <c r="T90" s="23">
        <v>0</v>
      </c>
      <c r="U90" s="24" t="e">
        <f t="shared" si="3"/>
        <v>#DIV/0!</v>
      </c>
      <c r="W90" s="45"/>
    </row>
    <row r="91" spans="1:23" s="4" customFormat="1" x14ac:dyDescent="0.35">
      <c r="A91" s="17">
        <v>594649006</v>
      </c>
      <c r="B91" s="17"/>
      <c r="C91" s="9">
        <v>263892</v>
      </c>
      <c r="D91" s="18" t="s">
        <v>143</v>
      </c>
      <c r="E91" s="21"/>
      <c r="F91" s="14">
        <v>40406</v>
      </c>
      <c r="G91" s="75">
        <v>1439</v>
      </c>
      <c r="H91" s="63"/>
      <c r="I91" s="64"/>
      <c r="J91" s="64"/>
      <c r="K91" s="68"/>
      <c r="L91" s="66"/>
      <c r="M91" s="60"/>
      <c r="N91" s="60"/>
      <c r="O91" s="69"/>
      <c r="P91" s="69"/>
      <c r="Q91" s="69"/>
      <c r="R91" s="55"/>
      <c r="S91" s="61">
        <f t="shared" si="2"/>
        <v>0</v>
      </c>
      <c r="T91" s="23">
        <v>3761</v>
      </c>
      <c r="U91" s="24" t="e">
        <f t="shared" si="3"/>
        <v>#DIV/0!</v>
      </c>
      <c r="W91" s="45"/>
    </row>
    <row r="92" spans="1:23" s="4" customFormat="1" x14ac:dyDescent="0.35">
      <c r="A92" s="17">
        <v>599443504</v>
      </c>
      <c r="B92" s="17"/>
      <c r="C92" s="9">
        <v>268927</v>
      </c>
      <c r="D92" s="18" t="s">
        <v>144</v>
      </c>
      <c r="E92" s="21"/>
      <c r="F92" s="14">
        <v>40434</v>
      </c>
      <c r="G92" s="75">
        <v>2719</v>
      </c>
      <c r="H92" s="63"/>
      <c r="I92" s="64"/>
      <c r="J92" s="64"/>
      <c r="K92" s="68"/>
      <c r="L92" s="66"/>
      <c r="M92" s="60"/>
      <c r="N92" s="60"/>
      <c r="O92" s="69"/>
      <c r="P92" s="69"/>
      <c r="Q92" s="69"/>
      <c r="R92" s="55"/>
      <c r="S92" s="61">
        <f t="shared" si="2"/>
        <v>0</v>
      </c>
      <c r="T92" s="23">
        <v>281644</v>
      </c>
      <c r="U92" s="24" t="e">
        <f t="shared" si="3"/>
        <v>#DIV/0!</v>
      </c>
      <c r="W92" s="45"/>
    </row>
    <row r="93" spans="1:23" s="4" customFormat="1" x14ac:dyDescent="0.35">
      <c r="A93" s="17">
        <v>596009506</v>
      </c>
      <c r="B93" s="17"/>
      <c r="C93" s="9">
        <v>263938</v>
      </c>
      <c r="D93" s="18" t="s">
        <v>147</v>
      </c>
      <c r="E93" s="21"/>
      <c r="F93" s="14">
        <v>40428</v>
      </c>
      <c r="G93" s="75">
        <v>1056</v>
      </c>
      <c r="H93" s="63"/>
      <c r="I93" s="64"/>
      <c r="J93" s="64"/>
      <c r="K93" s="68"/>
      <c r="L93" s="66"/>
      <c r="M93" s="60"/>
      <c r="N93" s="60"/>
      <c r="O93" s="69"/>
      <c r="P93" s="69"/>
      <c r="Q93" s="69"/>
      <c r="R93" s="55"/>
      <c r="S93" s="61">
        <f t="shared" si="2"/>
        <v>0</v>
      </c>
      <c r="T93" s="23">
        <v>-4017</v>
      </c>
      <c r="U93" s="24" t="e">
        <f t="shared" si="3"/>
        <v>#DIV/0!</v>
      </c>
      <c r="W93" s="45"/>
    </row>
    <row r="94" spans="1:23" s="4" customFormat="1" x14ac:dyDescent="0.35">
      <c r="A94" s="17">
        <v>598337806</v>
      </c>
      <c r="B94" s="17"/>
      <c r="C94" s="9">
        <v>268960</v>
      </c>
      <c r="D94" s="18" t="s">
        <v>148</v>
      </c>
      <c r="E94" s="21"/>
      <c r="F94" s="14">
        <v>40417</v>
      </c>
      <c r="G94" s="75">
        <v>846</v>
      </c>
      <c r="H94" s="63"/>
      <c r="I94" s="64"/>
      <c r="J94" s="64"/>
      <c r="K94" s="68"/>
      <c r="L94" s="66"/>
      <c r="M94" s="60"/>
      <c r="N94" s="60"/>
      <c r="O94" s="69"/>
      <c r="P94" s="69"/>
      <c r="Q94" s="69"/>
      <c r="R94" s="55"/>
      <c r="S94" s="61">
        <f t="shared" si="2"/>
        <v>0</v>
      </c>
      <c r="T94" s="23">
        <v>123589</v>
      </c>
      <c r="U94" s="24" t="e">
        <f t="shared" si="3"/>
        <v>#DIV/0!</v>
      </c>
      <c r="W94" s="45"/>
    </row>
    <row r="95" spans="1:23" s="4" customFormat="1" x14ac:dyDescent="0.35">
      <c r="A95" s="17">
        <v>596051904</v>
      </c>
      <c r="B95" s="17"/>
      <c r="C95" s="9">
        <v>263942</v>
      </c>
      <c r="D95" s="19" t="s">
        <v>149</v>
      </c>
      <c r="E95" s="21"/>
      <c r="F95" s="14">
        <v>40511</v>
      </c>
      <c r="G95" s="75">
        <v>1484</v>
      </c>
      <c r="H95" s="63"/>
      <c r="I95" s="64"/>
      <c r="J95" s="64"/>
      <c r="K95" s="68"/>
      <c r="L95" s="66"/>
      <c r="M95" s="60"/>
      <c r="N95" s="60"/>
      <c r="O95" s="69"/>
      <c r="P95" s="69"/>
      <c r="Q95" s="69"/>
      <c r="R95" s="55"/>
      <c r="S95" s="61">
        <f t="shared" si="2"/>
        <v>0</v>
      </c>
      <c r="T95" s="23">
        <v>-1130</v>
      </c>
      <c r="U95" s="24" t="e">
        <f t="shared" si="3"/>
        <v>#DIV/0!</v>
      </c>
      <c r="W95" s="45"/>
    </row>
    <row r="96" spans="1:23" s="4" customFormat="1" x14ac:dyDescent="0.35">
      <c r="A96" s="9">
        <v>595829706</v>
      </c>
      <c r="B96" s="9"/>
      <c r="C96" s="9">
        <v>263966</v>
      </c>
      <c r="D96" s="18" t="s">
        <v>150</v>
      </c>
      <c r="E96" s="21"/>
      <c r="F96" s="14">
        <v>40406</v>
      </c>
      <c r="G96" s="75">
        <v>326</v>
      </c>
      <c r="H96" s="63"/>
      <c r="I96" s="64"/>
      <c r="J96" s="64"/>
      <c r="K96" s="68"/>
      <c r="L96" s="66"/>
      <c r="M96" s="60"/>
      <c r="N96" s="60"/>
      <c r="O96" s="69"/>
      <c r="P96" s="69"/>
      <c r="Q96" s="69"/>
      <c r="R96" s="55"/>
      <c r="S96" s="61">
        <f t="shared" si="2"/>
        <v>0</v>
      </c>
      <c r="T96" s="23">
        <v>63702</v>
      </c>
      <c r="U96" s="24" t="e">
        <f t="shared" si="3"/>
        <v>#DIV/0!</v>
      </c>
      <c r="W96" s="45"/>
    </row>
    <row r="97" spans="1:23" s="4" customFormat="1" x14ac:dyDescent="0.35">
      <c r="A97" s="9">
        <v>598319606</v>
      </c>
      <c r="B97" s="9"/>
      <c r="C97" s="9">
        <v>268920</v>
      </c>
      <c r="D97" s="18" t="s">
        <v>151</v>
      </c>
      <c r="E97" s="21"/>
      <c r="F97" s="14">
        <v>40648</v>
      </c>
      <c r="G97" s="75">
        <v>3834</v>
      </c>
      <c r="H97" s="63"/>
      <c r="I97" s="64"/>
      <c r="J97" s="64"/>
      <c r="K97" s="68"/>
      <c r="L97" s="66"/>
      <c r="M97" s="60"/>
      <c r="N97" s="60"/>
      <c r="O97" s="69"/>
      <c r="P97" s="69"/>
      <c r="Q97" s="69"/>
      <c r="R97" s="55"/>
      <c r="S97" s="61">
        <f t="shared" si="2"/>
        <v>0</v>
      </c>
      <c r="T97" s="23">
        <v>-16524</v>
      </c>
      <c r="U97" s="24" t="e">
        <f t="shared" si="3"/>
        <v>#DIV/0!</v>
      </c>
      <c r="W97" s="45"/>
    </row>
    <row r="98" spans="1:23" s="4" customFormat="1" x14ac:dyDescent="0.35">
      <c r="A98" s="17">
        <v>593917701</v>
      </c>
      <c r="B98" s="17"/>
      <c r="C98" s="9">
        <v>263886</v>
      </c>
      <c r="D98" s="19" t="s">
        <v>161</v>
      </c>
      <c r="E98" s="21"/>
      <c r="F98" s="14">
        <v>40472</v>
      </c>
      <c r="G98" s="75">
        <v>2419</v>
      </c>
      <c r="H98" s="63"/>
      <c r="I98" s="64"/>
      <c r="J98" s="64"/>
      <c r="K98" s="68"/>
      <c r="L98" s="66"/>
      <c r="M98" s="60"/>
      <c r="N98" s="60"/>
      <c r="O98" s="69"/>
      <c r="P98" s="69"/>
      <c r="Q98" s="69"/>
      <c r="R98" s="55"/>
      <c r="S98" s="61">
        <f t="shared" si="2"/>
        <v>0</v>
      </c>
      <c r="T98" s="23">
        <v>27354</v>
      </c>
      <c r="U98" s="24" t="e">
        <f t="shared" si="3"/>
        <v>#DIV/0!</v>
      </c>
      <c r="W98" s="45"/>
    </row>
    <row r="99" spans="1:23" s="4" customFormat="1" x14ac:dyDescent="0.35">
      <c r="A99" s="17">
        <v>593909203</v>
      </c>
      <c r="B99" s="17"/>
      <c r="C99" s="9">
        <v>263884</v>
      </c>
      <c r="D99" s="18" t="s">
        <v>164</v>
      </c>
      <c r="E99" s="21"/>
      <c r="F99" s="14">
        <v>40539</v>
      </c>
      <c r="G99" s="75">
        <v>5390</v>
      </c>
      <c r="H99" s="63"/>
      <c r="I99" s="64"/>
      <c r="J99" s="64"/>
      <c r="K99" s="68"/>
      <c r="L99" s="66"/>
      <c r="M99" s="60"/>
      <c r="N99" s="60"/>
      <c r="O99" s="69"/>
      <c r="P99" s="69"/>
      <c r="Q99" s="69"/>
      <c r="R99" s="55"/>
      <c r="S99" s="61">
        <f t="shared" si="2"/>
        <v>0</v>
      </c>
      <c r="T99" s="23">
        <v>-28526</v>
      </c>
      <c r="U99" s="24" t="e">
        <f t="shared" si="3"/>
        <v>#DIV/0!</v>
      </c>
      <c r="W99" s="45"/>
    </row>
    <row r="100" spans="1:23" s="4" customFormat="1" x14ac:dyDescent="0.35">
      <c r="A100" s="9">
        <v>596126300</v>
      </c>
      <c r="B100" s="9"/>
      <c r="C100" s="9">
        <v>263970</v>
      </c>
      <c r="D100" s="15" t="s">
        <v>167</v>
      </c>
      <c r="E100" s="21"/>
      <c r="F100" s="14">
        <v>40366</v>
      </c>
      <c r="G100" s="75">
        <v>304</v>
      </c>
      <c r="H100" s="63"/>
      <c r="I100" s="64"/>
      <c r="J100" s="64"/>
      <c r="K100" s="68"/>
      <c r="L100" s="66"/>
      <c r="M100" s="60"/>
      <c r="N100" s="60"/>
      <c r="O100" s="69"/>
      <c r="P100" s="69"/>
      <c r="Q100" s="69"/>
      <c r="R100" s="55"/>
      <c r="S100" s="61">
        <f t="shared" si="2"/>
        <v>0</v>
      </c>
      <c r="T100" s="23">
        <v>-37562</v>
      </c>
      <c r="U100" s="24" t="e">
        <f t="shared" si="3"/>
        <v>#DIV/0!</v>
      </c>
      <c r="W100" s="45"/>
    </row>
    <row r="101" spans="1:23" s="4" customFormat="1" x14ac:dyDescent="0.35">
      <c r="A101" s="17">
        <v>598649408</v>
      </c>
      <c r="B101" s="17"/>
      <c r="C101" s="9">
        <v>263871</v>
      </c>
      <c r="D101" s="19" t="s">
        <v>168</v>
      </c>
      <c r="E101" s="21"/>
      <c r="F101" s="14">
        <v>40448</v>
      </c>
      <c r="G101" s="75">
        <v>3900</v>
      </c>
      <c r="H101" s="63"/>
      <c r="I101" s="64"/>
      <c r="J101" s="64"/>
      <c r="K101" s="68"/>
      <c r="L101" s="66"/>
      <c r="M101" s="60"/>
      <c r="N101" s="60"/>
      <c r="O101" s="69"/>
      <c r="P101" s="69"/>
      <c r="Q101" s="69"/>
      <c r="R101" s="55"/>
      <c r="S101" s="61">
        <f t="shared" si="2"/>
        <v>0</v>
      </c>
      <c r="T101" s="23">
        <v>-4095</v>
      </c>
      <c r="U101" s="24" t="e">
        <f t="shared" si="3"/>
        <v>#DIV/0!</v>
      </c>
      <c r="W101" s="45"/>
    </row>
    <row r="102" spans="1:23" s="4" customFormat="1" x14ac:dyDescent="0.35">
      <c r="A102" s="9">
        <v>596851105</v>
      </c>
      <c r="B102" s="9"/>
      <c r="C102" s="9">
        <v>263820</v>
      </c>
      <c r="D102" s="15" t="s">
        <v>169</v>
      </c>
      <c r="E102" s="21"/>
      <c r="F102" s="14">
        <v>40511</v>
      </c>
      <c r="G102" s="75">
        <v>4364</v>
      </c>
      <c r="H102" s="63"/>
      <c r="I102" s="64"/>
      <c r="J102" s="64"/>
      <c r="K102" s="68"/>
      <c r="L102" s="66"/>
      <c r="M102" s="60"/>
      <c r="N102" s="60"/>
      <c r="O102" s="69"/>
      <c r="P102" s="69"/>
      <c r="Q102" s="69"/>
      <c r="R102" s="55"/>
      <c r="S102" s="61">
        <f t="shared" si="2"/>
        <v>0</v>
      </c>
      <c r="T102" s="23">
        <v>-82069</v>
      </c>
      <c r="U102" s="24" t="e">
        <f t="shared" si="3"/>
        <v>#DIV/0!</v>
      </c>
      <c r="W102" s="45"/>
    </row>
    <row r="103" spans="1:23" s="4" customFormat="1" x14ac:dyDescent="0.35">
      <c r="A103" s="17">
        <v>595929902</v>
      </c>
      <c r="B103" s="17"/>
      <c r="C103" s="9">
        <v>263933</v>
      </c>
      <c r="D103" s="18" t="s">
        <v>170</v>
      </c>
      <c r="E103" s="21"/>
      <c r="F103" s="14">
        <v>40360</v>
      </c>
      <c r="G103" s="75">
        <v>4478</v>
      </c>
      <c r="H103" s="63"/>
      <c r="I103" s="64"/>
      <c r="J103" s="64"/>
      <c r="K103" s="68"/>
      <c r="L103" s="66"/>
      <c r="M103" s="60"/>
      <c r="N103" s="60"/>
      <c r="O103" s="69"/>
      <c r="P103" s="69"/>
      <c r="Q103" s="69"/>
      <c r="R103" s="55"/>
      <c r="S103" s="61">
        <f t="shared" si="2"/>
        <v>0</v>
      </c>
      <c r="T103" s="23">
        <v>104171</v>
      </c>
      <c r="U103" s="24" t="e">
        <f t="shared" si="3"/>
        <v>#DIV/0!</v>
      </c>
      <c r="W103" s="45"/>
    </row>
    <row r="104" spans="1:23" s="4" customFormat="1" x14ac:dyDescent="0.35">
      <c r="A104" s="17">
        <v>599460508</v>
      </c>
      <c r="B104" s="17"/>
      <c r="C104" s="9">
        <v>268925</v>
      </c>
      <c r="D104" s="18" t="s">
        <v>172</v>
      </c>
      <c r="E104" s="21"/>
      <c r="F104" s="14">
        <v>40359</v>
      </c>
      <c r="G104" s="75">
        <v>938</v>
      </c>
      <c r="H104" s="63"/>
      <c r="I104" s="64"/>
      <c r="J104" s="64"/>
      <c r="K104" s="68"/>
      <c r="L104" s="66"/>
      <c r="M104" s="60"/>
      <c r="N104" s="60"/>
      <c r="O104" s="69"/>
      <c r="P104" s="69"/>
      <c r="Q104" s="69"/>
      <c r="R104" s="55"/>
      <c r="S104" s="61">
        <f t="shared" si="2"/>
        <v>0</v>
      </c>
      <c r="T104" s="23">
        <v>112230</v>
      </c>
      <c r="U104" s="24" t="e">
        <f t="shared" si="3"/>
        <v>#DIV/0!</v>
      </c>
      <c r="W104" s="45"/>
    </row>
    <row r="105" spans="1:23" s="4" customFormat="1" x14ac:dyDescent="0.35">
      <c r="A105" s="17">
        <v>597257203</v>
      </c>
      <c r="B105" s="17"/>
      <c r="C105" s="9">
        <v>268948</v>
      </c>
      <c r="D105" s="19" t="s">
        <v>173</v>
      </c>
      <c r="E105" s="21"/>
      <c r="F105" s="14">
        <v>40578</v>
      </c>
      <c r="G105" s="75">
        <v>778</v>
      </c>
      <c r="H105" s="63"/>
      <c r="I105" s="64"/>
      <c r="J105" s="64"/>
      <c r="K105" s="68"/>
      <c r="L105" s="66"/>
      <c r="M105" s="60"/>
      <c r="N105" s="60"/>
      <c r="O105" s="69"/>
      <c r="P105" s="69"/>
      <c r="Q105" s="69"/>
      <c r="R105" s="55"/>
      <c r="S105" s="61">
        <f t="shared" si="2"/>
        <v>0</v>
      </c>
      <c r="T105" s="23">
        <v>-4139</v>
      </c>
      <c r="U105" s="24" t="e">
        <f t="shared" si="3"/>
        <v>#DIV/0!</v>
      </c>
      <c r="W105" s="45"/>
    </row>
    <row r="106" spans="1:23" s="4" customFormat="1" x14ac:dyDescent="0.35">
      <c r="A106" s="9">
        <v>596068007</v>
      </c>
      <c r="B106" s="9"/>
      <c r="C106" s="9">
        <v>263951</v>
      </c>
      <c r="D106" s="18" t="s">
        <v>246</v>
      </c>
      <c r="E106" s="21"/>
      <c r="F106" s="14">
        <v>40581</v>
      </c>
      <c r="G106" s="75">
        <v>173</v>
      </c>
      <c r="H106" s="63"/>
      <c r="I106" s="64"/>
      <c r="J106" s="64"/>
      <c r="K106" s="68"/>
      <c r="L106" s="66"/>
      <c r="M106" s="60"/>
      <c r="N106" s="60"/>
      <c r="O106" s="69"/>
      <c r="P106" s="69"/>
      <c r="Q106" s="69"/>
      <c r="R106" s="55"/>
      <c r="S106" s="61">
        <f t="shared" si="2"/>
        <v>0</v>
      </c>
      <c r="T106" s="23">
        <v>-71096</v>
      </c>
      <c r="U106" s="24" t="e">
        <f t="shared" si="3"/>
        <v>#DIV/0!</v>
      </c>
      <c r="W106" s="45"/>
    </row>
    <row r="107" spans="1:23" s="4" customFormat="1" x14ac:dyDescent="0.35">
      <c r="A107" s="9">
        <v>598857001</v>
      </c>
      <c r="B107" s="9"/>
      <c r="C107" s="9">
        <v>263872</v>
      </c>
      <c r="D107" s="18" t="s">
        <v>174</v>
      </c>
      <c r="E107" s="21"/>
      <c r="F107" s="14">
        <v>40581</v>
      </c>
      <c r="G107" s="75">
        <v>7953</v>
      </c>
      <c r="H107" s="63"/>
      <c r="I107" s="64"/>
      <c r="J107" s="64"/>
      <c r="K107" s="68"/>
      <c r="L107" s="66"/>
      <c r="M107" s="60"/>
      <c r="N107" s="60"/>
      <c r="O107" s="69"/>
      <c r="P107" s="69"/>
      <c r="Q107" s="69"/>
      <c r="R107" s="55"/>
      <c r="S107" s="61">
        <f t="shared" si="2"/>
        <v>0</v>
      </c>
      <c r="T107" s="23">
        <v>-71096</v>
      </c>
      <c r="U107" s="24" t="e">
        <f t="shared" si="3"/>
        <v>#DIV/0!</v>
      </c>
      <c r="W107" s="45"/>
    </row>
    <row r="108" spans="1:23" s="4" customFormat="1" x14ac:dyDescent="0.35">
      <c r="A108" s="9">
        <v>598857019</v>
      </c>
      <c r="B108" s="9"/>
      <c r="C108" s="9">
        <v>263924</v>
      </c>
      <c r="D108" s="18" t="s">
        <v>175</v>
      </c>
      <c r="E108" s="21"/>
      <c r="F108" s="14">
        <v>40581</v>
      </c>
      <c r="G108" s="75">
        <v>8393</v>
      </c>
      <c r="H108" s="63"/>
      <c r="I108" s="64"/>
      <c r="J108" s="64"/>
      <c r="K108" s="68"/>
      <c r="L108" s="66"/>
      <c r="M108" s="60"/>
      <c r="N108" s="60"/>
      <c r="O108" s="69"/>
      <c r="P108" s="69"/>
      <c r="Q108" s="69"/>
      <c r="R108" s="55"/>
      <c r="S108" s="61">
        <f t="shared" si="2"/>
        <v>0</v>
      </c>
      <c r="T108" s="23">
        <v>-71096</v>
      </c>
      <c r="U108" s="24" t="e">
        <f t="shared" si="3"/>
        <v>#DIV/0!</v>
      </c>
      <c r="W108" s="45"/>
    </row>
    <row r="109" spans="1:23" s="4" customFormat="1" x14ac:dyDescent="0.35">
      <c r="A109" s="9">
        <v>599305901</v>
      </c>
      <c r="B109" s="9"/>
      <c r="C109" s="9">
        <v>263969</v>
      </c>
      <c r="D109" s="19" t="s">
        <v>176</v>
      </c>
      <c r="E109" s="21"/>
      <c r="F109" s="14">
        <v>40479</v>
      </c>
      <c r="G109" s="75">
        <v>697</v>
      </c>
      <c r="H109" s="63"/>
      <c r="I109" s="64"/>
      <c r="J109" s="64"/>
      <c r="K109" s="68"/>
      <c r="L109" s="66"/>
      <c r="M109" s="60"/>
      <c r="N109" s="60"/>
      <c r="O109" s="69"/>
      <c r="P109" s="69"/>
      <c r="Q109" s="69"/>
      <c r="R109" s="55"/>
      <c r="S109" s="61">
        <f t="shared" si="2"/>
        <v>0</v>
      </c>
      <c r="T109" s="23">
        <v>66887</v>
      </c>
      <c r="U109" s="24" t="e">
        <f t="shared" si="3"/>
        <v>#DIV/0!</v>
      </c>
      <c r="W109" s="45"/>
    </row>
    <row r="110" spans="1:23" s="4" customFormat="1" x14ac:dyDescent="0.35">
      <c r="A110" s="9">
        <v>597016617</v>
      </c>
      <c r="B110" s="9"/>
      <c r="C110" s="9">
        <v>268968</v>
      </c>
      <c r="D110" s="18" t="s">
        <v>178</v>
      </c>
      <c r="E110" s="21"/>
      <c r="F110" s="14">
        <v>40378</v>
      </c>
      <c r="G110" s="75">
        <v>907</v>
      </c>
      <c r="H110" s="63"/>
      <c r="I110" s="64"/>
      <c r="J110" s="64"/>
      <c r="K110" s="68"/>
      <c r="L110" s="66"/>
      <c r="M110" s="60"/>
      <c r="N110" s="60"/>
      <c r="O110" s="69"/>
      <c r="P110" s="69"/>
      <c r="Q110" s="69"/>
      <c r="R110" s="55"/>
      <c r="S110" s="61">
        <f t="shared" si="2"/>
        <v>0</v>
      </c>
      <c r="T110" s="23">
        <v>105118</v>
      </c>
      <c r="U110" s="24" t="e">
        <f t="shared" si="3"/>
        <v>#DIV/0!</v>
      </c>
      <c r="W110" s="45"/>
    </row>
    <row r="111" spans="1:23" s="4" customFormat="1" x14ac:dyDescent="0.35">
      <c r="A111" s="9">
        <v>597562107</v>
      </c>
      <c r="B111" s="9"/>
      <c r="C111" s="9" t="s">
        <v>186</v>
      </c>
      <c r="D111" s="15" t="s">
        <v>187</v>
      </c>
      <c r="E111" s="21"/>
      <c r="F111" s="14">
        <v>40668</v>
      </c>
      <c r="G111" s="75">
        <v>411</v>
      </c>
      <c r="H111" s="63"/>
      <c r="I111" s="64"/>
      <c r="J111" s="64"/>
      <c r="K111" s="68"/>
      <c r="L111" s="66"/>
      <c r="M111" s="60"/>
      <c r="N111" s="60"/>
      <c r="O111" s="69"/>
      <c r="P111" s="69"/>
      <c r="Q111" s="69"/>
      <c r="R111" s="55"/>
      <c r="S111" s="61">
        <f t="shared" si="2"/>
        <v>0</v>
      </c>
      <c r="T111" s="23">
        <v>194472</v>
      </c>
      <c r="U111" s="24" t="e">
        <f t="shared" si="3"/>
        <v>#DIV/0!</v>
      </c>
      <c r="W111" s="45"/>
    </row>
    <row r="112" spans="1:23" s="4" customFormat="1" ht="15" customHeight="1" x14ac:dyDescent="0.35">
      <c r="A112" s="17">
        <v>598542801</v>
      </c>
      <c r="B112" s="17"/>
      <c r="C112" s="9">
        <v>263857</v>
      </c>
      <c r="D112" s="18" t="s">
        <v>98</v>
      </c>
      <c r="E112" s="21"/>
      <c r="F112" s="16">
        <v>40619</v>
      </c>
      <c r="G112" s="76">
        <v>718</v>
      </c>
      <c r="H112" s="2"/>
      <c r="I112" s="49"/>
      <c r="J112" s="5"/>
      <c r="K112" s="3"/>
      <c r="L112" s="5"/>
      <c r="M112" s="71"/>
      <c r="N112" s="72"/>
      <c r="O112" s="72"/>
      <c r="P112" s="10"/>
      <c r="Q112" s="73"/>
      <c r="R112" s="73"/>
      <c r="S112" s="57" t="e">
        <f>+#REF!-R112</f>
        <v>#REF!</v>
      </c>
      <c r="T112" s="23">
        <v>8110</v>
      </c>
      <c r="U112" s="23" t="e">
        <f>ROUND(+S112*T112,0)</f>
        <v>#REF!</v>
      </c>
      <c r="V112" s="46">
        <v>-24476</v>
      </c>
      <c r="W112" s="24" t="e">
        <f>+R112/Q112</f>
        <v>#DIV/0!</v>
      </c>
    </row>
    <row r="113" spans="1:23" s="4" customFormat="1" ht="15" customHeight="1" x14ac:dyDescent="0.35">
      <c r="A113" s="17">
        <v>593909203</v>
      </c>
      <c r="B113" s="17"/>
      <c r="C113" s="9">
        <v>263884</v>
      </c>
      <c r="D113" s="18" t="s">
        <v>164</v>
      </c>
      <c r="E113" s="21"/>
      <c r="F113" s="16">
        <v>40539</v>
      </c>
      <c r="G113" s="76">
        <v>6362</v>
      </c>
      <c r="H113" s="2"/>
      <c r="I113" s="49"/>
      <c r="J113" s="5"/>
      <c r="K113" s="5"/>
      <c r="L113" s="5"/>
      <c r="M113" s="71"/>
      <c r="N113" s="74"/>
      <c r="O113" s="72"/>
      <c r="P113" s="10"/>
      <c r="Q113" s="73"/>
      <c r="R113" s="73"/>
      <c r="S113" s="57" t="e">
        <f>+#REF!-R113</f>
        <v>#REF!</v>
      </c>
      <c r="T113" s="23">
        <v>7488</v>
      </c>
      <c r="U113" s="23" t="e">
        <f>ROUND(+S113*T113,0)</f>
        <v>#REF!</v>
      </c>
      <c r="V113" s="46">
        <v>-19018</v>
      </c>
      <c r="W113" s="24" t="e">
        <f>+R113/Q113</f>
        <v>#DIV/0!</v>
      </c>
    </row>
    <row r="114" spans="1:23" s="4" customFormat="1" ht="15" customHeight="1" x14ac:dyDescent="0.35">
      <c r="A114" s="9">
        <v>596068007</v>
      </c>
      <c r="B114" s="9"/>
      <c r="C114" s="9">
        <v>263951</v>
      </c>
      <c r="D114" s="15" t="s">
        <v>246</v>
      </c>
      <c r="E114" s="21"/>
      <c r="F114" s="16">
        <v>40581</v>
      </c>
      <c r="G114" s="76">
        <v>1968</v>
      </c>
      <c r="H114" s="2"/>
      <c r="I114" s="49"/>
      <c r="J114" s="5"/>
      <c r="K114" s="5"/>
      <c r="L114" s="5"/>
      <c r="M114" s="71"/>
      <c r="N114" s="74"/>
      <c r="O114" s="72"/>
      <c r="P114" s="10"/>
      <c r="Q114" s="73"/>
      <c r="R114" s="73"/>
      <c r="S114" s="57" t="e">
        <f>+#REF!-R114</f>
        <v>#REF!</v>
      </c>
      <c r="T114" s="23">
        <v>631</v>
      </c>
      <c r="U114" s="23" t="e">
        <f>ROUND(+S114*T114,0)</f>
        <v>#REF!</v>
      </c>
      <c r="V114" s="46">
        <v>-68574</v>
      </c>
      <c r="W114" s="24" t="e">
        <f>+R114/Q114</f>
        <v>#DIV/0!</v>
      </c>
    </row>
    <row r="115" spans="1:23" s="4" customFormat="1" ht="15" customHeight="1" x14ac:dyDescent="0.35">
      <c r="A115" s="9">
        <v>598857001</v>
      </c>
      <c r="B115" s="9"/>
      <c r="C115" s="9">
        <v>263872</v>
      </c>
      <c r="D115" s="15" t="s">
        <v>245</v>
      </c>
      <c r="E115" s="21"/>
      <c r="F115" s="16">
        <v>40581</v>
      </c>
      <c r="G115" s="76">
        <v>-17</v>
      </c>
      <c r="H115" s="2"/>
      <c r="I115" s="49"/>
      <c r="J115" s="5"/>
      <c r="K115" s="5"/>
      <c r="L115" s="5"/>
      <c r="M115" s="71"/>
      <c r="N115" s="74"/>
      <c r="O115" s="72"/>
      <c r="P115" s="10"/>
      <c r="Q115" s="73"/>
      <c r="R115" s="73"/>
      <c r="S115" s="57" t="e">
        <f>+#REF!-R115</f>
        <v>#REF!</v>
      </c>
      <c r="T115" s="23">
        <v>5754</v>
      </c>
      <c r="U115" s="23" t="e">
        <f>ROUND(+S115*T115,0)</f>
        <v>#REF!</v>
      </c>
      <c r="V115" s="46">
        <v>-57259</v>
      </c>
      <c r="W115" s="24" t="e">
        <f>+R115/Q115</f>
        <v>#DIV/0!</v>
      </c>
    </row>
    <row r="116" spans="1:23" s="4" customFormat="1" ht="15" customHeight="1" x14ac:dyDescent="0.35">
      <c r="A116" s="9">
        <v>598857019</v>
      </c>
      <c r="B116" s="9"/>
      <c r="C116" s="9">
        <v>263924</v>
      </c>
      <c r="D116" s="15" t="s">
        <v>175</v>
      </c>
      <c r="E116" s="21"/>
      <c r="F116" s="16">
        <v>40581</v>
      </c>
      <c r="G116" s="76">
        <v>14</v>
      </c>
      <c r="H116" s="2"/>
      <c r="I116" s="49"/>
      <c r="J116" s="5"/>
      <c r="K116" s="5"/>
      <c r="L116" s="5"/>
      <c r="M116" s="71"/>
      <c r="N116" s="74"/>
      <c r="O116" s="72"/>
      <c r="P116" s="10"/>
      <c r="Q116" s="73"/>
      <c r="R116" s="73"/>
      <c r="S116" s="57" t="e">
        <f>+#REF!-R116</f>
        <v>#REF!</v>
      </c>
      <c r="T116" s="23">
        <v>5754</v>
      </c>
      <c r="U116" s="23" t="e">
        <f>ROUND(+S116*T116,0)</f>
        <v>#REF!</v>
      </c>
      <c r="V116" s="46">
        <v>-57259</v>
      </c>
      <c r="W116" s="24" t="e">
        <f>+R116/Q116</f>
        <v>#DIV/0!</v>
      </c>
    </row>
    <row r="118" spans="1:23" ht="19" thickBot="1" x14ac:dyDescent="0.5">
      <c r="D118" s="79" t="s">
        <v>306</v>
      </c>
      <c r="G118" s="80">
        <f>SUM(G3:G117)</f>
        <v>349365</v>
      </c>
    </row>
    <row r="119" spans="1:23" ht="15" thickTop="1" x14ac:dyDescent="0.35"/>
  </sheetData>
  <customSheetViews>
    <customSheetView guid="{3ED4D8F2-26BA-44CF-9DBA-4B3FEBE2CC63}" showPageBreaks="1" printArea="1" state="hidden">
      <colBreaks count="1" manualBreakCount="1">
        <brk id="7" max="1048575" man="1"/>
      </colBreaks>
      <pageMargins left="0.7" right="0.7" top="0.75" bottom="0.75" header="0.3" footer="0.3"/>
      <pageSetup scale="89" orientation="portrait" r:id="rId1"/>
      <headerFooter>
        <oddHeader xml:space="preserve">&amp;C&amp;"-,Bold"&amp;14IRHC COST REPORTS PAID IN FY'11&amp;"-,Regular"&amp;11
</oddHeader>
      </headerFooter>
    </customSheetView>
    <customSheetView guid="{6EE7CF5B-3983-4BA4-8725-3E2DF1EF8D08}" showPageBreaks="1" printArea="1" state="hidden">
      <colBreaks count="1" manualBreakCount="1">
        <brk id="7" max="1048575" man="1"/>
      </colBreaks>
      <pageMargins left="0.7" right="0.7" top="0.75" bottom="0.75" header="0.3" footer="0.3"/>
      <pageSetup scale="89" orientation="portrait" r:id="rId2"/>
      <headerFooter>
        <oddHeader xml:space="preserve">&amp;C&amp;"-,Bold"&amp;14IRHC COST REPORTS PAID IN FY'11&amp;"-,Regular"&amp;11
</oddHeader>
      </headerFooter>
    </customSheetView>
    <customSheetView guid="{65543699-C7D3-4423-B22A-09E8EF17D893}" showPageBreaks="1" printArea="1" state="hidden">
      <colBreaks count="1" manualBreakCount="1">
        <brk id="7" max="1048575" man="1"/>
      </colBreaks>
      <pageMargins left="0.7" right="0.7" top="0.75" bottom="0.75" header="0.3" footer="0.3"/>
      <pageSetup scale="89" orientation="portrait" r:id="rId3"/>
      <headerFooter>
        <oddHeader xml:space="preserve">&amp;C&amp;"-,Bold"&amp;14IRHC COST REPORTS PAID IN FY'11&amp;"-,Regular"&amp;11
</oddHeader>
      </headerFooter>
    </customSheetView>
    <customSheetView guid="{E46DFFA6-C6B1-41D6-B3BC-AE8A54E735DD}" scale="60" showPageBreaks="1" printArea="1" view="pageBreakPreview">
      <selection activeCell="D17" sqref="D17"/>
      <colBreaks count="1" manualBreakCount="1">
        <brk id="7" max="1048575" man="1"/>
      </colBreaks>
      <pageMargins left="0.7" right="0.7" top="0.75" bottom="0.75" header="0.3" footer="0.3"/>
      <pageSetup scale="89" orientation="portrait" r:id="rId4"/>
      <headerFooter>
        <oddHeader xml:space="preserve">&amp;C&amp;"-,Bold"&amp;14IRHC COST REPORTS PAID IN FY'11&amp;"-,Regular"&amp;11
</oddHeader>
      </headerFooter>
    </customSheetView>
    <customSheetView guid="{3D245144-1056-4B2E-8065-D6653DE0F692}">
      <colBreaks count="1" manualBreakCount="1">
        <brk id="7" max="1048575" man="1"/>
      </colBreaks>
      <pageMargins left="0.7" right="0.7" top="0.75" bottom="0.75" header="0.3" footer="0.3"/>
      <pageSetup scale="89" orientation="portrait" r:id="rId5"/>
      <headerFooter>
        <oddHeader xml:space="preserve">&amp;C&amp;"-,Bold"&amp;14IRHC COST REPORTS PAID IN FY'11&amp;"-,Regular"&amp;11
</oddHeader>
      </headerFooter>
    </customSheetView>
    <customSheetView guid="{0BF5EA03-F40F-4C82-BCE6-E4CE10690D72}">
      <colBreaks count="1" manualBreakCount="1">
        <brk id="7" max="1048575" man="1"/>
      </colBreaks>
      <pageMargins left="0.7" right="0.7" top="0.75" bottom="0.75" header="0.3" footer="0.3"/>
      <pageSetup scale="89" orientation="portrait" r:id="rId6"/>
      <headerFooter>
        <oddHeader xml:space="preserve">&amp;C&amp;"-,Bold"&amp;14IRHC COST REPORTS PAID IN FY'11&amp;"-,Regular"&amp;11
</oddHeader>
      </headerFooter>
    </customSheetView>
    <customSheetView guid="{9FACBA9B-5479-40A0-842A-39D3FAA85B27}" showPageBreaks="1" printArea="1">
      <colBreaks count="1" manualBreakCount="1">
        <brk id="7" max="1048575" man="1"/>
      </colBreaks>
      <pageMargins left="0.7" right="0.7" top="0.75" bottom="0.75" header="0.3" footer="0.3"/>
      <pageSetup scale="89" orientation="portrait" r:id="rId7"/>
      <headerFooter>
        <oddHeader xml:space="preserve">&amp;C&amp;"-,Bold"&amp;14IRHC COST REPORTS PAID IN FY'11&amp;"-,Regular"&amp;11
</oddHeader>
      </headerFooter>
    </customSheetView>
  </customSheetViews>
  <pageMargins left="0.7" right="0.7" top="0.75" bottom="0.75" header="0.3" footer="0.3"/>
  <pageSetup scale="89" orientation="portrait" r:id="rId8"/>
  <headerFooter>
    <oddHeader xml:space="preserve">&amp;C&amp;"-,Bold"&amp;14IRHC COST REPORTS PAID IN FY'11&amp;"-,Regular"&amp;11
</oddHead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4:J8"/>
  <sheetViews>
    <sheetView workbookViewId="0"/>
  </sheetViews>
  <sheetFormatPr defaultRowHeight="14.5" x14ac:dyDescent="0.35"/>
  <cols>
    <col min="1" max="1" width="2.7265625" customWidth="1"/>
    <col min="2" max="2" width="32.7265625" bestFit="1" customWidth="1"/>
    <col min="3" max="3" width="20" bestFit="1" customWidth="1"/>
    <col min="4" max="4" width="13.81640625" customWidth="1"/>
    <col min="5" max="5" width="23.81640625" customWidth="1"/>
    <col min="7" max="7" width="10.7265625" customWidth="1"/>
    <col min="8" max="8" width="16.1796875" customWidth="1"/>
    <col min="9" max="9" width="13.54296875" customWidth="1"/>
  </cols>
  <sheetData>
    <row r="4" spans="2:10" x14ac:dyDescent="0.35">
      <c r="B4">
        <v>1</v>
      </c>
      <c r="C4">
        <v>2</v>
      </c>
      <c r="D4">
        <v>3</v>
      </c>
      <c r="E4">
        <v>4</v>
      </c>
      <c r="F4">
        <v>5</v>
      </c>
      <c r="G4">
        <v>6</v>
      </c>
      <c r="H4">
        <v>7</v>
      </c>
      <c r="I4">
        <v>8</v>
      </c>
      <c r="J4">
        <v>9</v>
      </c>
    </row>
    <row r="5" spans="2:10" x14ac:dyDescent="0.35">
      <c r="H5" s="86" t="s">
        <v>315</v>
      </c>
      <c r="I5" s="86" t="s">
        <v>317</v>
      </c>
      <c r="J5" s="86" t="s">
        <v>318</v>
      </c>
    </row>
    <row r="6" spans="2:10" ht="15" thickBot="1" x14ac:dyDescent="0.4">
      <c r="B6" s="87" t="s">
        <v>6</v>
      </c>
      <c r="C6" s="87" t="s">
        <v>303</v>
      </c>
      <c r="D6" s="87" t="s">
        <v>304</v>
      </c>
      <c r="E6" s="87" t="s">
        <v>8</v>
      </c>
      <c r="F6" s="87" t="s">
        <v>9</v>
      </c>
      <c r="G6" s="87" t="s">
        <v>287</v>
      </c>
      <c r="H6" s="87" t="s">
        <v>314</v>
      </c>
      <c r="I6" s="87" t="s">
        <v>316</v>
      </c>
      <c r="J6" s="87" t="s">
        <v>10</v>
      </c>
    </row>
    <row r="8" spans="2:10" x14ac:dyDescent="0.35">
      <c r="B8" s="13" t="s">
        <v>224</v>
      </c>
      <c r="C8" s="88" t="s">
        <v>232</v>
      </c>
      <c r="D8" s="89"/>
      <c r="E8" s="90" t="s">
        <v>225</v>
      </c>
      <c r="F8" s="91" t="s">
        <v>12</v>
      </c>
      <c r="G8" s="3">
        <v>63736</v>
      </c>
      <c r="H8" s="2">
        <v>41879</v>
      </c>
      <c r="I8" s="2"/>
      <c r="J8" s="92">
        <v>22080</v>
      </c>
    </row>
  </sheetData>
  <customSheetViews>
    <customSheetView guid="{3ED4D8F2-26BA-44CF-9DBA-4B3FEBE2CC63}" state="hidden">
      <pageMargins left="0.7" right="0.7" top="0.75" bottom="0.75" header="0.3" footer="0.3"/>
    </customSheetView>
    <customSheetView guid="{6EE7CF5B-3983-4BA4-8725-3E2DF1EF8D08}" state="hidden">
      <pageMargins left="0.7" right="0.7" top="0.75" bottom="0.75" header="0.3" footer="0.3"/>
    </customSheetView>
    <customSheetView guid="{65543699-C7D3-4423-B22A-09E8EF17D893}" state="hidden">
      <pageMargins left="0.7" right="0.7" top="0.75" bottom="0.75" header="0.3" footer="0.3"/>
    </customSheetView>
    <customSheetView guid="{9FACBA9B-5479-40A0-842A-39D3FAA85B27}" state="hidden">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U85"/>
  <sheetViews>
    <sheetView workbookViewId="0">
      <pane ySplit="11" topLeftCell="A12" activePane="bottomLeft" state="frozen"/>
      <selection pane="bottomLeft" activeCell="A12" sqref="A12"/>
    </sheetView>
  </sheetViews>
  <sheetFormatPr defaultRowHeight="14.5" x14ac:dyDescent="0.35"/>
  <cols>
    <col min="1" max="1" width="5" bestFit="1" customWidth="1"/>
    <col min="2" max="2" width="10" bestFit="1" customWidth="1"/>
    <col min="3" max="3" width="25.7265625" bestFit="1" customWidth="1"/>
    <col min="4" max="5" width="10.7265625" bestFit="1" customWidth="1"/>
    <col min="6" max="6" width="31" customWidth="1"/>
    <col min="7" max="7" width="17.26953125" bestFit="1" customWidth="1"/>
    <col min="8" max="8" width="4.7265625" customWidth="1"/>
    <col min="9" max="9" width="7.453125" customWidth="1"/>
    <col min="10" max="10" width="11" bestFit="1" customWidth="1"/>
    <col min="11" max="11" width="13" customWidth="1"/>
    <col min="12" max="12" width="12.453125" bestFit="1" customWidth="1"/>
    <col min="13" max="13" width="3.1796875" customWidth="1"/>
    <col min="14" max="14" width="9.1796875" customWidth="1"/>
    <col min="15" max="15" width="8.54296875" customWidth="1"/>
    <col min="16" max="21" width="11.7265625" customWidth="1"/>
  </cols>
  <sheetData>
    <row r="1" spans="1:21" x14ac:dyDescent="0.35">
      <c r="A1" t="s">
        <v>358</v>
      </c>
      <c r="P1" s="133" t="s">
        <v>325</v>
      </c>
      <c r="Q1" s="134"/>
      <c r="R1" s="134"/>
      <c r="S1" s="134"/>
      <c r="T1" s="134"/>
      <c r="U1" s="135"/>
    </row>
    <row r="2" spans="1:21" ht="14.5" customHeight="1" thickBot="1" x14ac:dyDescent="0.4">
      <c r="P2" s="136" t="s">
        <v>326</v>
      </c>
      <c r="Q2" s="137"/>
      <c r="R2" s="137"/>
      <c r="S2" s="137"/>
      <c r="T2" s="137"/>
      <c r="U2" s="138"/>
    </row>
    <row r="3" spans="1:21" ht="15" customHeight="1" x14ac:dyDescent="0.35">
      <c r="P3" s="291" t="s">
        <v>330</v>
      </c>
      <c r="Q3" s="291"/>
      <c r="R3" s="291"/>
      <c r="S3" s="291"/>
      <c r="T3" s="291"/>
      <c r="U3" s="291"/>
    </row>
    <row r="4" spans="1:21" ht="14.5" customHeight="1" x14ac:dyDescent="0.35">
      <c r="P4" s="292"/>
      <c r="Q4" s="292"/>
      <c r="R4" s="292"/>
      <c r="S4" s="292"/>
      <c r="T4" s="292"/>
      <c r="U4" s="292"/>
    </row>
    <row r="5" spans="1:21" x14ac:dyDescent="0.35">
      <c r="P5" s="292"/>
      <c r="Q5" s="292"/>
      <c r="R5" s="292"/>
      <c r="S5" s="292"/>
      <c r="T5" s="292"/>
      <c r="U5" s="292"/>
    </row>
    <row r="6" spans="1:21" x14ac:dyDescent="0.35">
      <c r="J6" s="127" t="s">
        <v>359</v>
      </c>
      <c r="K6" s="128"/>
      <c r="L6" s="129"/>
      <c r="N6" s="119" t="s">
        <v>208</v>
      </c>
      <c r="P6" s="293"/>
      <c r="Q6" s="293"/>
      <c r="R6" s="293"/>
      <c r="S6" s="293"/>
      <c r="T6" s="293"/>
      <c r="U6" s="293"/>
    </row>
    <row r="7" spans="1:21" x14ac:dyDescent="0.35">
      <c r="J7" s="30" t="s">
        <v>208</v>
      </c>
      <c r="K7" s="131"/>
      <c r="L7" s="131"/>
      <c r="M7" s="119"/>
      <c r="N7" s="132" t="s">
        <v>360</v>
      </c>
      <c r="O7" s="119" t="s">
        <v>208</v>
      </c>
      <c r="P7" s="29"/>
      <c r="Q7" s="29"/>
      <c r="R7" s="29"/>
      <c r="S7" s="29"/>
      <c r="T7" s="29"/>
      <c r="U7" s="29"/>
    </row>
    <row r="8" spans="1:21" x14ac:dyDescent="0.35">
      <c r="J8" s="32" t="s">
        <v>4</v>
      </c>
      <c r="K8" s="38" t="s">
        <v>290</v>
      </c>
      <c r="L8" s="82" t="s">
        <v>332</v>
      </c>
      <c r="M8" s="132"/>
      <c r="N8" s="132" t="s">
        <v>290</v>
      </c>
      <c r="O8" s="132" t="s">
        <v>360</v>
      </c>
      <c r="P8" s="11" t="s">
        <v>323</v>
      </c>
      <c r="Q8" s="11" t="s">
        <v>323</v>
      </c>
      <c r="R8" s="11" t="s">
        <v>323</v>
      </c>
      <c r="S8" s="11" t="s">
        <v>323</v>
      </c>
      <c r="T8" s="11" t="s">
        <v>323</v>
      </c>
      <c r="U8" s="11" t="s">
        <v>323</v>
      </c>
    </row>
    <row r="9" spans="1:21" x14ac:dyDescent="0.35">
      <c r="B9" s="31" t="s">
        <v>3</v>
      </c>
      <c r="C9" s="106" t="s">
        <v>0</v>
      </c>
      <c r="D9" s="93" t="s">
        <v>200</v>
      </c>
      <c r="E9" s="93" t="s">
        <v>202</v>
      </c>
      <c r="J9" s="32" t="s">
        <v>209</v>
      </c>
      <c r="K9" s="38" t="s">
        <v>291</v>
      </c>
      <c r="L9" s="82" t="s">
        <v>4</v>
      </c>
      <c r="M9" s="132"/>
      <c r="N9" s="132" t="s">
        <v>362</v>
      </c>
      <c r="O9" s="132" t="s">
        <v>361</v>
      </c>
      <c r="P9" s="11" t="s">
        <v>327</v>
      </c>
      <c r="Q9" s="11" t="s">
        <v>327</v>
      </c>
      <c r="R9" s="11" t="s">
        <v>327</v>
      </c>
      <c r="S9" s="11" t="s">
        <v>327</v>
      </c>
      <c r="T9" s="11" t="s">
        <v>210</v>
      </c>
      <c r="U9" s="11" t="s">
        <v>210</v>
      </c>
    </row>
    <row r="10" spans="1:21" x14ac:dyDescent="0.35">
      <c r="A10" s="120"/>
      <c r="B10" s="34" t="s">
        <v>5</v>
      </c>
      <c r="C10" s="121" t="s">
        <v>6</v>
      </c>
      <c r="D10" s="122" t="s">
        <v>201</v>
      </c>
      <c r="E10" s="122" t="s">
        <v>203</v>
      </c>
      <c r="F10" s="123" t="s">
        <v>221</v>
      </c>
      <c r="G10" s="123" t="s">
        <v>8</v>
      </c>
      <c r="H10" s="124" t="s">
        <v>9</v>
      </c>
      <c r="I10" s="124" t="s">
        <v>222</v>
      </c>
      <c r="J10" s="130" t="s">
        <v>7</v>
      </c>
      <c r="K10" s="125" t="s">
        <v>7</v>
      </c>
      <c r="L10" s="107" t="s">
        <v>10</v>
      </c>
      <c r="M10" s="132"/>
      <c r="N10" s="132" t="s">
        <v>363</v>
      </c>
      <c r="O10" s="132" t="s">
        <v>290</v>
      </c>
      <c r="P10" s="94" t="s">
        <v>11</v>
      </c>
      <c r="Q10" s="94" t="s">
        <v>10</v>
      </c>
      <c r="R10" s="94" t="s">
        <v>210</v>
      </c>
      <c r="S10" s="94" t="s">
        <v>328</v>
      </c>
      <c r="T10" s="94" t="s">
        <v>329</v>
      </c>
      <c r="U10" s="94" t="s">
        <v>324</v>
      </c>
    </row>
    <row r="11" spans="1:21" s="126" customFormat="1" ht="12" x14ac:dyDescent="0.3">
      <c r="B11" s="126">
        <v>1</v>
      </c>
      <c r="C11" s="126">
        <f>+B11+1</f>
        <v>2</v>
      </c>
      <c r="D11" s="126">
        <f t="shared" ref="D11:U11" si="0">+C11+1</f>
        <v>3</v>
      </c>
      <c r="E11" s="126">
        <f t="shared" si="0"/>
        <v>4</v>
      </c>
      <c r="F11" s="139" t="e">
        <f>+#REF!</f>
        <v>#REF!</v>
      </c>
      <c r="G11" s="139" t="e">
        <f>+#REF!</f>
        <v>#REF!</v>
      </c>
      <c r="H11" s="139" t="e">
        <f>+#REF!</f>
        <v>#REF!</v>
      </c>
      <c r="I11" s="139" t="e">
        <f>+#REF!</f>
        <v>#REF!</v>
      </c>
      <c r="J11" s="126" t="e">
        <f>+#REF!</f>
        <v>#REF!</v>
      </c>
      <c r="K11" s="126" t="e">
        <f t="shared" si="0"/>
        <v>#REF!</v>
      </c>
      <c r="L11" s="126" t="e">
        <f t="shared" si="0"/>
        <v>#REF!</v>
      </c>
      <c r="M11" s="126" t="e">
        <f>+L11+1</f>
        <v>#REF!</v>
      </c>
      <c r="P11" s="126" t="e">
        <f>+M11+1</f>
        <v>#REF!</v>
      </c>
      <c r="Q11" s="126" t="e">
        <f t="shared" si="0"/>
        <v>#REF!</v>
      </c>
      <c r="R11" s="126" t="e">
        <f t="shared" si="0"/>
        <v>#REF!</v>
      </c>
      <c r="S11" s="126" t="e">
        <f t="shared" si="0"/>
        <v>#REF!</v>
      </c>
      <c r="T11" s="126" t="e">
        <f t="shared" si="0"/>
        <v>#REF!</v>
      </c>
      <c r="U11" s="126" t="e">
        <f t="shared" si="0"/>
        <v>#REF!</v>
      </c>
    </row>
    <row r="12" spans="1:21" x14ac:dyDescent="0.35">
      <c r="D12" s="93"/>
      <c r="E12" s="93"/>
      <c r="J12" s="2"/>
      <c r="K12" s="2"/>
      <c r="L12" s="83"/>
      <c r="M12" s="65"/>
      <c r="N12" s="65"/>
      <c r="O12" s="65"/>
    </row>
    <row r="13" spans="1:21" x14ac:dyDescent="0.35">
      <c r="A13">
        <v>2007</v>
      </c>
      <c r="B13" s="37">
        <v>593837701</v>
      </c>
      <c r="C13" s="18" t="s">
        <v>276</v>
      </c>
      <c r="D13" s="108">
        <v>38991</v>
      </c>
      <c r="E13" s="108">
        <v>39355</v>
      </c>
      <c r="F13" s="18" t="e">
        <f>IF((VLOOKUP($B13,Address,F$11,FALSE))="","",(VLOOKUP($B13,Address,F$11,FALSE)))</f>
        <v>#REF!</v>
      </c>
      <c r="G13" s="18" t="e">
        <f>IF((VLOOKUP($B13,Address,G$11,FALSE))="","",(VLOOKUP($B13,Address,G$11,FALSE)))</f>
        <v>#REF!</v>
      </c>
      <c r="H13" s="18" t="e">
        <f>IF((VLOOKUP($B13,Address,H$11,FALSE))="","",(VLOOKUP($B13,Address,H$11,FALSE)))</f>
        <v>#REF!</v>
      </c>
      <c r="I13" s="18" t="e">
        <f>IF((VLOOKUP($B13,Address,I$11,FALSE))="","",(VLOOKUP($B13,Address,I$11,FALSE)))</f>
        <v>#REF!</v>
      </c>
      <c r="J13" s="108" t="e">
        <f>IF((VLOOKUP($B13,AuditLog2007,J$11,FALSE))="","",(VLOOKUP($B13,AuditLog2007,J$11,FALSE)))</f>
        <v>#REF!</v>
      </c>
      <c r="K13" s="108" t="e">
        <f>IF((VLOOKUP($B13,AuditLog2007,K$11,FALSE))="","",(VLOOKUP($B13,AuditLog2007,K$11,FALSE)))</f>
        <v>#REF!</v>
      </c>
      <c r="L13" s="140" t="e">
        <f>IF((VLOOKUP($B13,AuditLog2007,L$11,FALSE))="","",(VLOOKUP($B13,AuditLog2007,L$11,FALSE)))</f>
        <v>#REF!</v>
      </c>
      <c r="M13" s="71"/>
      <c r="N13" s="71"/>
      <c r="O13" s="71"/>
    </row>
    <row r="14" spans="1:21" s="58" customFormat="1" x14ac:dyDescent="0.35">
      <c r="A14" s="62"/>
      <c r="B14" s="141"/>
      <c r="C14" s="142"/>
      <c r="D14" s="143"/>
      <c r="E14" s="143"/>
      <c r="F14" s="142"/>
      <c r="G14" s="142"/>
      <c r="H14" s="142"/>
      <c r="I14" s="142"/>
      <c r="J14" s="143"/>
      <c r="K14" s="143"/>
      <c r="L14" s="142"/>
      <c r="M14" s="71"/>
      <c r="N14" s="71"/>
      <c r="O14" s="71"/>
    </row>
    <row r="15" spans="1:21" x14ac:dyDescent="0.35">
      <c r="A15">
        <v>2008</v>
      </c>
      <c r="B15" s="115">
        <v>593837701</v>
      </c>
      <c r="C15" s="144" t="s">
        <v>276</v>
      </c>
      <c r="D15" s="108" t="e">
        <f>IF((VLOOKUP($B15,Log_2008A,D$11,FALSE))="","",(VLOOKUP($B15,Log_2008A,D$11,FALSE)))</f>
        <v>#NAME?</v>
      </c>
      <c r="E15" s="108">
        <v>39355</v>
      </c>
      <c r="F15" s="18" t="e">
        <f>IF((VLOOKUP($B15,Address,F$11,FALSE))="","",(VLOOKUP($B15,Address,F$11,FALSE)))</f>
        <v>#REF!</v>
      </c>
      <c r="G15" s="18" t="e">
        <f>IF((VLOOKUP($B15,Address,G$11,FALSE))="","",(VLOOKUP($B15,Address,G$11,FALSE)))</f>
        <v>#REF!</v>
      </c>
      <c r="H15" s="18" t="e">
        <f>IF((VLOOKUP($B15,Address,H$11,FALSE))="","",(VLOOKUP($B15,Address,H$11,FALSE)))</f>
        <v>#REF!</v>
      </c>
      <c r="I15" s="18" t="e">
        <f>IF((VLOOKUP($B15,Address,I$11,FALSE))="","",(VLOOKUP($B15,Address,I$11,FALSE)))</f>
        <v>#REF!</v>
      </c>
      <c r="J15" s="96">
        <v>42039</v>
      </c>
      <c r="K15" s="96">
        <v>42052</v>
      </c>
      <c r="L15" s="97">
        <v>0</v>
      </c>
      <c r="M15" s="71"/>
      <c r="N15" s="71"/>
      <c r="O15" s="71"/>
    </row>
    <row r="16" spans="1:21" s="58" customFormat="1" x14ac:dyDescent="0.35">
      <c r="A16" s="62"/>
      <c r="B16" s="141"/>
      <c r="C16" s="142"/>
      <c r="D16" s="143"/>
      <c r="E16" s="143"/>
      <c r="F16" s="142"/>
      <c r="G16" s="142"/>
      <c r="H16" s="142"/>
      <c r="I16" s="142"/>
      <c r="J16" s="143"/>
      <c r="K16" s="143"/>
      <c r="L16" s="142"/>
      <c r="M16" s="71"/>
      <c r="N16" s="71"/>
      <c r="O16" s="71"/>
    </row>
    <row r="17" spans="1:15" x14ac:dyDescent="0.35">
      <c r="A17">
        <v>2009</v>
      </c>
      <c r="B17" s="36">
        <v>596084905</v>
      </c>
      <c r="C17" s="18" t="s">
        <v>85</v>
      </c>
      <c r="D17" s="108">
        <v>39814</v>
      </c>
      <c r="E17" s="108">
        <v>40178</v>
      </c>
      <c r="F17" s="18" t="e">
        <f t="shared" ref="F17:I19" si="1">IF((VLOOKUP($B17,Address,F$11,FALSE))="","",(VLOOKUP($B17,Address,F$11,FALSE)))</f>
        <v>#REF!</v>
      </c>
      <c r="G17" s="18" t="e">
        <f t="shared" si="1"/>
        <v>#REF!</v>
      </c>
      <c r="H17" s="18" t="e">
        <f t="shared" si="1"/>
        <v>#REF!</v>
      </c>
      <c r="I17" s="18" t="e">
        <f t="shared" si="1"/>
        <v>#REF!</v>
      </c>
      <c r="J17" s="108">
        <v>0</v>
      </c>
      <c r="K17" s="108">
        <v>0</v>
      </c>
      <c r="L17" s="109" t="s">
        <v>195</v>
      </c>
      <c r="M17" s="71"/>
      <c r="N17" s="71"/>
      <c r="O17" s="71"/>
    </row>
    <row r="18" spans="1:15" x14ac:dyDescent="0.35">
      <c r="A18">
        <v>2009</v>
      </c>
      <c r="B18" s="17">
        <v>598783801</v>
      </c>
      <c r="C18" s="18" t="s">
        <v>122</v>
      </c>
      <c r="D18" s="108">
        <v>39722</v>
      </c>
      <c r="E18" s="108">
        <v>40086</v>
      </c>
      <c r="F18" s="18" t="e">
        <f t="shared" si="1"/>
        <v>#REF!</v>
      </c>
      <c r="G18" s="18" t="e">
        <f t="shared" si="1"/>
        <v>#REF!</v>
      </c>
      <c r="H18" s="18" t="e">
        <f t="shared" si="1"/>
        <v>#REF!</v>
      </c>
      <c r="I18" s="18" t="e">
        <f t="shared" si="1"/>
        <v>#REF!</v>
      </c>
      <c r="J18" s="108">
        <v>-101797</v>
      </c>
      <c r="K18" s="108">
        <v>0.98542425819885471</v>
      </c>
      <c r="L18" s="109" t="s">
        <v>195</v>
      </c>
      <c r="M18" s="71"/>
      <c r="N18" s="71"/>
      <c r="O18" s="71"/>
    </row>
    <row r="19" spans="1:15" x14ac:dyDescent="0.35">
      <c r="A19">
        <v>2009</v>
      </c>
      <c r="B19" s="115">
        <v>593837701</v>
      </c>
      <c r="C19" s="98" t="s">
        <v>276</v>
      </c>
      <c r="D19" s="96">
        <v>39814</v>
      </c>
      <c r="E19" s="96">
        <v>40178</v>
      </c>
      <c r="F19" s="18" t="e">
        <f t="shared" si="1"/>
        <v>#REF!</v>
      </c>
      <c r="G19" s="18" t="e">
        <f t="shared" si="1"/>
        <v>#REF!</v>
      </c>
      <c r="H19" s="18" t="e">
        <f t="shared" si="1"/>
        <v>#REF!</v>
      </c>
      <c r="I19" s="18" t="e">
        <f t="shared" si="1"/>
        <v>#REF!</v>
      </c>
      <c r="J19" s="96">
        <v>42039</v>
      </c>
      <c r="K19" s="96">
        <v>42052</v>
      </c>
      <c r="L19" s="105">
        <v>0</v>
      </c>
      <c r="M19" s="71"/>
      <c r="N19" s="71"/>
      <c r="O19" s="71"/>
    </row>
    <row r="20" spans="1:15" s="58" customFormat="1" x14ac:dyDescent="0.35">
      <c r="A20" s="62"/>
      <c r="B20" s="141"/>
      <c r="C20" s="142"/>
      <c r="D20" s="143"/>
      <c r="E20" s="143"/>
      <c r="F20" s="142"/>
      <c r="G20" s="142"/>
      <c r="H20" s="142"/>
      <c r="I20" s="142"/>
      <c r="J20" s="143"/>
      <c r="K20" s="143"/>
      <c r="L20" s="142"/>
      <c r="M20" s="71"/>
      <c r="N20" s="71"/>
      <c r="O20" s="71"/>
    </row>
    <row r="21" spans="1:15" x14ac:dyDescent="0.35">
      <c r="A21">
        <v>2010</v>
      </c>
      <c r="B21" s="17">
        <v>599177409</v>
      </c>
      <c r="C21" s="18" t="s">
        <v>224</v>
      </c>
      <c r="D21" s="21">
        <v>40543</v>
      </c>
      <c r="E21" s="16">
        <f>+D21+152</f>
        <v>40695</v>
      </c>
      <c r="F21" s="18" t="e">
        <f t="shared" ref="F21:I26" si="2">IF((VLOOKUP($B21,Address,F$11,FALSE))="","",(VLOOKUP($B21,Address,F$11,FALSE)))</f>
        <v>#REF!</v>
      </c>
      <c r="G21" s="18" t="e">
        <f t="shared" si="2"/>
        <v>#REF!</v>
      </c>
      <c r="H21" s="18" t="e">
        <f t="shared" si="2"/>
        <v>#REF!</v>
      </c>
      <c r="I21" s="18" t="e">
        <f t="shared" si="2"/>
        <v>#REF!</v>
      </c>
      <c r="J21" s="108"/>
      <c r="K21" s="108"/>
      <c r="L21" s="27">
        <v>-4958</v>
      </c>
      <c r="M21" s="71"/>
      <c r="N21" s="71"/>
      <c r="O21" s="71"/>
    </row>
    <row r="22" spans="1:15" x14ac:dyDescent="0.35">
      <c r="A22">
        <v>2010</v>
      </c>
      <c r="B22" s="81">
        <v>596084905</v>
      </c>
      <c r="C22" s="18" t="s">
        <v>85</v>
      </c>
      <c r="D22" s="108">
        <v>40179</v>
      </c>
      <c r="E22" s="108">
        <v>40543</v>
      </c>
      <c r="F22" s="18" t="e">
        <f t="shared" si="2"/>
        <v>#REF!</v>
      </c>
      <c r="G22" s="18" t="e">
        <f t="shared" si="2"/>
        <v>#REF!</v>
      </c>
      <c r="H22" s="18" t="e">
        <f t="shared" si="2"/>
        <v>#REF!</v>
      </c>
      <c r="I22" s="18" t="e">
        <f t="shared" si="2"/>
        <v>#REF!</v>
      </c>
      <c r="J22" s="108">
        <v>0</v>
      </c>
      <c r="K22" s="108">
        <v>1.5318930041152263</v>
      </c>
      <c r="L22" s="109" t="s">
        <v>195</v>
      </c>
      <c r="M22" s="71"/>
      <c r="N22" s="71"/>
      <c r="O22" s="71"/>
    </row>
    <row r="23" spans="1:15" x14ac:dyDescent="0.35">
      <c r="A23">
        <v>2010</v>
      </c>
      <c r="B23" s="37">
        <v>596009506</v>
      </c>
      <c r="C23" s="18" t="s">
        <v>147</v>
      </c>
      <c r="D23" s="108">
        <v>40179</v>
      </c>
      <c r="E23" s="108">
        <v>40421</v>
      </c>
      <c r="F23" s="18" t="e">
        <f t="shared" si="2"/>
        <v>#REF!</v>
      </c>
      <c r="G23" s="18" t="e">
        <f t="shared" si="2"/>
        <v>#REF!</v>
      </c>
      <c r="H23" s="18" t="e">
        <f t="shared" si="2"/>
        <v>#REF!</v>
      </c>
      <c r="I23" s="18" t="e">
        <f t="shared" si="2"/>
        <v>#REF!</v>
      </c>
      <c r="J23" s="108">
        <v>-10775</v>
      </c>
      <c r="K23" s="108">
        <v>1.0478395061728394</v>
      </c>
      <c r="L23" s="109" t="s">
        <v>195</v>
      </c>
      <c r="M23" s="71"/>
      <c r="N23" s="71"/>
      <c r="O23" s="71"/>
    </row>
    <row r="24" spans="1:15" x14ac:dyDescent="0.35">
      <c r="A24">
        <v>2010</v>
      </c>
      <c r="B24" s="17">
        <v>593695505</v>
      </c>
      <c r="C24" s="18" t="s">
        <v>163</v>
      </c>
      <c r="D24" s="108">
        <v>40179</v>
      </c>
      <c r="E24" s="108">
        <v>40543</v>
      </c>
      <c r="F24" s="18" t="e">
        <f t="shared" si="2"/>
        <v>#REF!</v>
      </c>
      <c r="G24" s="18" t="e">
        <f t="shared" si="2"/>
        <v>#REF!</v>
      </c>
      <c r="H24" s="18" t="e">
        <f t="shared" si="2"/>
        <v>#REF!</v>
      </c>
      <c r="I24" s="18" t="e">
        <f t="shared" si="2"/>
        <v>#REF!</v>
      </c>
      <c r="J24" s="108">
        <v>263987</v>
      </c>
      <c r="K24" s="108">
        <v>1.2852366255144032</v>
      </c>
      <c r="L24" s="109" t="s">
        <v>195</v>
      </c>
      <c r="M24" s="71"/>
      <c r="N24" s="71"/>
      <c r="O24" s="71"/>
    </row>
    <row r="25" spans="1:15" x14ac:dyDescent="0.35">
      <c r="A25">
        <v>2010</v>
      </c>
      <c r="B25" s="37">
        <v>598649408</v>
      </c>
      <c r="C25" s="18" t="s">
        <v>168</v>
      </c>
      <c r="D25" s="108">
        <v>40179</v>
      </c>
      <c r="E25" s="108">
        <v>40543</v>
      </c>
      <c r="F25" s="18" t="e">
        <f t="shared" si="2"/>
        <v>#REF!</v>
      </c>
      <c r="G25" s="18" t="e">
        <f t="shared" si="2"/>
        <v>#REF!</v>
      </c>
      <c r="H25" s="18" t="e">
        <f t="shared" si="2"/>
        <v>#REF!</v>
      </c>
      <c r="I25" s="18" t="e">
        <f t="shared" si="2"/>
        <v>#REF!</v>
      </c>
      <c r="J25" s="108">
        <v>-3020</v>
      </c>
      <c r="K25" s="108">
        <v>1.0239197530864197</v>
      </c>
      <c r="L25" s="109" t="s">
        <v>195</v>
      </c>
      <c r="M25" s="71"/>
      <c r="N25" s="71"/>
      <c r="O25" s="71"/>
    </row>
    <row r="26" spans="1:15" x14ac:dyDescent="0.35">
      <c r="A26">
        <v>2010</v>
      </c>
      <c r="B26" s="114">
        <v>593837701</v>
      </c>
      <c r="C26" s="95" t="s">
        <v>276</v>
      </c>
      <c r="D26" s="104">
        <v>40179</v>
      </c>
      <c r="E26" s="96">
        <v>40543</v>
      </c>
      <c r="F26" s="18" t="e">
        <f t="shared" si="2"/>
        <v>#REF!</v>
      </c>
      <c r="G26" s="18" t="e">
        <f t="shared" si="2"/>
        <v>#REF!</v>
      </c>
      <c r="H26" s="18" t="e">
        <f t="shared" si="2"/>
        <v>#REF!</v>
      </c>
      <c r="I26" s="18" t="e">
        <f t="shared" si="2"/>
        <v>#REF!</v>
      </c>
      <c r="J26" s="96">
        <v>42039</v>
      </c>
      <c r="K26" s="96">
        <v>42052</v>
      </c>
      <c r="L26" s="105">
        <v>0</v>
      </c>
      <c r="M26" s="71"/>
      <c r="N26" s="71"/>
      <c r="O26" s="71"/>
    </row>
    <row r="27" spans="1:15" s="58" customFormat="1" x14ac:dyDescent="0.35">
      <c r="A27" s="62"/>
      <c r="B27" s="141"/>
      <c r="C27" s="142"/>
      <c r="D27" s="143"/>
      <c r="E27" s="143"/>
      <c r="F27" s="142"/>
      <c r="G27" s="142"/>
      <c r="H27" s="142"/>
      <c r="I27" s="142"/>
      <c r="J27" s="143"/>
      <c r="K27" s="143"/>
      <c r="L27" s="142"/>
      <c r="M27" s="71"/>
      <c r="N27" s="71"/>
      <c r="O27" s="71"/>
    </row>
    <row r="28" spans="1:15" x14ac:dyDescent="0.35">
      <c r="A28">
        <v>2011</v>
      </c>
      <c r="B28" s="52">
        <v>598529105</v>
      </c>
      <c r="C28" s="18" t="s">
        <v>15</v>
      </c>
      <c r="D28" s="108">
        <v>40544</v>
      </c>
      <c r="E28" s="108">
        <v>40908</v>
      </c>
      <c r="F28" s="18" t="e">
        <f t="shared" ref="F28:I36" si="3">IF((VLOOKUP($B28,Address,F$11,FALSE))="","",(VLOOKUP($B28,Address,F$11,FALSE)))</f>
        <v>#REF!</v>
      </c>
      <c r="G28" s="18" t="e">
        <f t="shared" si="3"/>
        <v>#REF!</v>
      </c>
      <c r="H28" s="18" t="e">
        <f t="shared" si="3"/>
        <v>#REF!</v>
      </c>
      <c r="I28" s="18" t="e">
        <f t="shared" si="3"/>
        <v>#REF!</v>
      </c>
      <c r="J28" s="108" t="s">
        <v>195</v>
      </c>
      <c r="K28" s="108">
        <v>0</v>
      </c>
      <c r="L28" s="109">
        <v>0</v>
      </c>
      <c r="M28" s="71"/>
      <c r="N28" s="71"/>
      <c r="O28" s="71"/>
    </row>
    <row r="29" spans="1:15" x14ac:dyDescent="0.35">
      <c r="A29">
        <v>2011</v>
      </c>
      <c r="B29" s="110">
        <v>593362601</v>
      </c>
      <c r="C29" s="18" t="s">
        <v>50</v>
      </c>
      <c r="D29" s="108">
        <v>40544</v>
      </c>
      <c r="E29" s="108">
        <v>40908</v>
      </c>
      <c r="F29" s="18" t="e">
        <f t="shared" si="3"/>
        <v>#REF!</v>
      </c>
      <c r="G29" s="18" t="e">
        <f t="shared" si="3"/>
        <v>#REF!</v>
      </c>
      <c r="H29" s="18" t="e">
        <f t="shared" si="3"/>
        <v>#REF!</v>
      </c>
      <c r="I29" s="18" t="e">
        <f t="shared" si="3"/>
        <v>#REF!</v>
      </c>
      <c r="J29" s="108" t="s">
        <v>195</v>
      </c>
      <c r="K29" s="108">
        <v>1</v>
      </c>
      <c r="L29" s="109">
        <v>169</v>
      </c>
      <c r="M29" s="71"/>
      <c r="N29" s="71"/>
      <c r="O29" s="71"/>
    </row>
    <row r="30" spans="1:15" x14ac:dyDescent="0.35">
      <c r="A30">
        <v>2011</v>
      </c>
      <c r="B30" s="51">
        <v>597560101</v>
      </c>
      <c r="C30" s="18" t="s">
        <v>58</v>
      </c>
      <c r="D30" s="108">
        <v>40452</v>
      </c>
      <c r="E30" s="108">
        <v>40816</v>
      </c>
      <c r="F30" s="18" t="e">
        <f t="shared" si="3"/>
        <v>#REF!</v>
      </c>
      <c r="G30" s="18" t="e">
        <f t="shared" si="3"/>
        <v>#REF!</v>
      </c>
      <c r="H30" s="18" t="e">
        <f t="shared" si="3"/>
        <v>#REF!</v>
      </c>
      <c r="I30" s="18" t="e">
        <f t="shared" si="3"/>
        <v>#REF!</v>
      </c>
      <c r="J30" s="108" t="s">
        <v>195</v>
      </c>
      <c r="K30" s="108">
        <v>0</v>
      </c>
      <c r="L30" s="109">
        <v>0</v>
      </c>
      <c r="M30" s="71"/>
      <c r="N30" s="71"/>
      <c r="O30" s="71"/>
    </row>
    <row r="31" spans="1:15" x14ac:dyDescent="0.35">
      <c r="A31">
        <v>2011</v>
      </c>
      <c r="B31" s="51">
        <v>599250404</v>
      </c>
      <c r="C31" s="53" t="s">
        <v>240</v>
      </c>
      <c r="D31" s="16">
        <v>40544</v>
      </c>
      <c r="E31" s="16">
        <v>40908</v>
      </c>
      <c r="F31" s="18" t="e">
        <f t="shared" si="3"/>
        <v>#REF!</v>
      </c>
      <c r="G31" s="18" t="e">
        <f t="shared" si="3"/>
        <v>#REF!</v>
      </c>
      <c r="H31" s="18" t="e">
        <f t="shared" si="3"/>
        <v>#REF!</v>
      </c>
      <c r="I31" s="18" t="e">
        <f t="shared" si="3"/>
        <v>#REF!</v>
      </c>
      <c r="J31" s="16">
        <v>41880</v>
      </c>
      <c r="K31" s="16"/>
      <c r="L31" s="84">
        <v>-1577</v>
      </c>
      <c r="M31" s="71"/>
      <c r="N31" s="71"/>
      <c r="O31" s="71"/>
    </row>
    <row r="32" spans="1:15" x14ac:dyDescent="0.35">
      <c r="A32">
        <v>2011</v>
      </c>
      <c r="B32" s="111">
        <v>597241306</v>
      </c>
      <c r="C32" s="18" t="s">
        <v>241</v>
      </c>
      <c r="D32" s="108">
        <v>40544</v>
      </c>
      <c r="E32" s="108">
        <v>40908</v>
      </c>
      <c r="F32" s="18" t="e">
        <f t="shared" si="3"/>
        <v>#REF!</v>
      </c>
      <c r="G32" s="18" t="e">
        <f t="shared" si="3"/>
        <v>#REF!</v>
      </c>
      <c r="H32" s="18" t="e">
        <f t="shared" si="3"/>
        <v>#REF!</v>
      </c>
      <c r="I32" s="18" t="e">
        <f t="shared" si="3"/>
        <v>#REF!</v>
      </c>
      <c r="J32" s="108" t="s">
        <v>195</v>
      </c>
      <c r="K32" s="108">
        <v>1</v>
      </c>
      <c r="L32" s="109">
        <v>705</v>
      </c>
      <c r="M32" s="71"/>
      <c r="N32" s="71"/>
      <c r="O32" s="71"/>
    </row>
    <row r="33" spans="1:15" x14ac:dyDescent="0.35">
      <c r="A33">
        <v>2011</v>
      </c>
      <c r="B33" s="116">
        <v>599303005</v>
      </c>
      <c r="C33" s="101" t="s">
        <v>289</v>
      </c>
      <c r="D33" s="96">
        <v>40541</v>
      </c>
      <c r="E33" s="96">
        <v>40908</v>
      </c>
      <c r="F33" s="18" t="e">
        <f t="shared" si="3"/>
        <v>#REF!</v>
      </c>
      <c r="G33" s="18" t="e">
        <f t="shared" si="3"/>
        <v>#REF!</v>
      </c>
      <c r="H33" s="18" t="e">
        <f t="shared" si="3"/>
        <v>#REF!</v>
      </c>
      <c r="I33" s="18" t="e">
        <f t="shared" si="3"/>
        <v>#REF!</v>
      </c>
      <c r="J33" s="96">
        <v>41844</v>
      </c>
      <c r="K33" s="96">
        <v>41876</v>
      </c>
      <c r="L33" s="100">
        <v>14713</v>
      </c>
      <c r="M33" s="71"/>
      <c r="N33" s="71"/>
      <c r="O33" s="71"/>
    </row>
    <row r="34" spans="1:15" x14ac:dyDescent="0.35">
      <c r="A34">
        <v>2011</v>
      </c>
      <c r="B34" s="110">
        <v>596126300</v>
      </c>
      <c r="C34" s="18" t="s">
        <v>167</v>
      </c>
      <c r="D34" s="108">
        <v>40544</v>
      </c>
      <c r="E34" s="108">
        <v>40908</v>
      </c>
      <c r="F34" s="18" t="e">
        <f t="shared" si="3"/>
        <v>#REF!</v>
      </c>
      <c r="G34" s="18" t="e">
        <f t="shared" si="3"/>
        <v>#REF!</v>
      </c>
      <c r="H34" s="18" t="e">
        <f t="shared" si="3"/>
        <v>#REF!</v>
      </c>
      <c r="I34" s="18" t="e">
        <f t="shared" si="3"/>
        <v>#REF!</v>
      </c>
      <c r="J34" s="108" t="s">
        <v>195</v>
      </c>
      <c r="K34" s="108">
        <v>1</v>
      </c>
      <c r="L34" s="109">
        <v>0</v>
      </c>
      <c r="M34" s="71"/>
      <c r="N34" s="71"/>
      <c r="O34" s="71"/>
    </row>
    <row r="35" spans="1:15" x14ac:dyDescent="0.35">
      <c r="A35">
        <v>2011</v>
      </c>
      <c r="B35" s="17">
        <v>594147308</v>
      </c>
      <c r="C35" s="18" t="s">
        <v>255</v>
      </c>
      <c r="D35" s="108">
        <v>40544</v>
      </c>
      <c r="E35" s="108">
        <v>40634</v>
      </c>
      <c r="F35" s="18" t="e">
        <f t="shared" si="3"/>
        <v>#REF!</v>
      </c>
      <c r="G35" s="18" t="e">
        <f t="shared" si="3"/>
        <v>#REF!</v>
      </c>
      <c r="H35" s="18" t="e">
        <f t="shared" si="3"/>
        <v>#REF!</v>
      </c>
      <c r="I35" s="18" t="e">
        <f t="shared" si="3"/>
        <v>#REF!</v>
      </c>
      <c r="J35" s="108" t="s">
        <v>195</v>
      </c>
      <c r="K35" s="108">
        <v>0</v>
      </c>
      <c r="L35" s="109">
        <v>0</v>
      </c>
      <c r="M35" s="71"/>
      <c r="N35" s="71"/>
      <c r="O35" s="71"/>
    </row>
    <row r="36" spans="1:15" x14ac:dyDescent="0.35">
      <c r="A36">
        <v>2011</v>
      </c>
      <c r="B36" s="117">
        <v>593837701</v>
      </c>
      <c r="C36" s="103" t="s">
        <v>276</v>
      </c>
      <c r="D36" s="96">
        <v>40452</v>
      </c>
      <c r="E36" s="96">
        <v>40816</v>
      </c>
      <c r="F36" s="18" t="e">
        <f t="shared" si="3"/>
        <v>#REF!</v>
      </c>
      <c r="G36" s="18" t="e">
        <f t="shared" si="3"/>
        <v>#REF!</v>
      </c>
      <c r="H36" s="18" t="e">
        <f t="shared" si="3"/>
        <v>#REF!</v>
      </c>
      <c r="I36" s="18" t="e">
        <f t="shared" si="3"/>
        <v>#REF!</v>
      </c>
      <c r="J36" s="96">
        <v>42039</v>
      </c>
      <c r="K36" s="96">
        <v>42052</v>
      </c>
      <c r="L36" s="100">
        <v>0</v>
      </c>
      <c r="M36" s="71"/>
      <c r="N36" s="71"/>
      <c r="O36" s="71"/>
    </row>
    <row r="37" spans="1:15" s="58" customFormat="1" x14ac:dyDescent="0.35">
      <c r="A37" s="62"/>
      <c r="B37" s="141"/>
      <c r="C37" s="142"/>
      <c r="D37" s="143"/>
      <c r="E37" s="143"/>
      <c r="F37" s="142"/>
      <c r="G37" s="142"/>
      <c r="H37" s="142"/>
      <c r="I37" s="142"/>
      <c r="J37" s="143"/>
      <c r="K37" s="143"/>
      <c r="L37" s="142"/>
      <c r="M37" s="71"/>
      <c r="N37" s="71"/>
      <c r="O37" s="71"/>
    </row>
    <row r="38" spans="1:15" x14ac:dyDescent="0.35">
      <c r="A38">
        <v>2012</v>
      </c>
      <c r="B38" s="9">
        <v>598529105</v>
      </c>
      <c r="C38" s="18" t="s">
        <v>15</v>
      </c>
      <c r="D38" s="108">
        <v>40909</v>
      </c>
      <c r="E38" s="108">
        <v>41274</v>
      </c>
      <c r="F38" s="18" t="e">
        <f t="shared" ref="F38:I44" si="4">IF((VLOOKUP($B38,Address,F$11,FALSE))="","",(VLOOKUP($B38,Address,F$11,FALSE)))</f>
        <v>#REF!</v>
      </c>
      <c r="G38" s="18" t="e">
        <f t="shared" si="4"/>
        <v>#REF!</v>
      </c>
      <c r="H38" s="18" t="e">
        <f t="shared" si="4"/>
        <v>#REF!</v>
      </c>
      <c r="I38" s="18" t="e">
        <f t="shared" si="4"/>
        <v>#REF!</v>
      </c>
      <c r="J38" s="108" t="s">
        <v>195</v>
      </c>
      <c r="K38" s="108">
        <v>0</v>
      </c>
      <c r="L38" s="109">
        <v>0</v>
      </c>
      <c r="M38" s="71"/>
      <c r="N38" s="71"/>
      <c r="O38" s="71"/>
    </row>
    <row r="39" spans="1:15" x14ac:dyDescent="0.35">
      <c r="A39">
        <v>2012</v>
      </c>
      <c r="B39" s="9">
        <v>593647407</v>
      </c>
      <c r="C39" s="18" t="e">
        <f>+#REF!</f>
        <v>#REF!</v>
      </c>
      <c r="D39" s="16">
        <v>40909</v>
      </c>
      <c r="E39" s="47">
        <v>41274</v>
      </c>
      <c r="F39" s="18" t="e">
        <f t="shared" si="4"/>
        <v>#REF!</v>
      </c>
      <c r="G39" s="18" t="e">
        <f t="shared" si="4"/>
        <v>#REF!</v>
      </c>
      <c r="H39" s="18" t="e">
        <f t="shared" si="4"/>
        <v>#REF!</v>
      </c>
      <c r="I39" s="18" t="e">
        <f t="shared" si="4"/>
        <v>#REF!</v>
      </c>
      <c r="J39" s="16">
        <v>42024</v>
      </c>
      <c r="K39" s="16"/>
      <c r="L39" s="84">
        <v>0</v>
      </c>
      <c r="M39" s="71"/>
      <c r="N39" s="71"/>
      <c r="O39" s="71"/>
    </row>
    <row r="40" spans="1:15" x14ac:dyDescent="0.35">
      <c r="A40">
        <v>2012</v>
      </c>
      <c r="B40" s="17">
        <v>597560101</v>
      </c>
      <c r="C40" s="18" t="s">
        <v>58</v>
      </c>
      <c r="D40" s="108">
        <v>40817</v>
      </c>
      <c r="E40" s="108">
        <v>41182</v>
      </c>
      <c r="F40" s="18" t="e">
        <f t="shared" si="4"/>
        <v>#REF!</v>
      </c>
      <c r="G40" s="18" t="e">
        <f t="shared" si="4"/>
        <v>#REF!</v>
      </c>
      <c r="H40" s="18" t="e">
        <f t="shared" si="4"/>
        <v>#REF!</v>
      </c>
      <c r="I40" s="18" t="e">
        <f t="shared" si="4"/>
        <v>#REF!</v>
      </c>
      <c r="J40" s="108" t="s">
        <v>195</v>
      </c>
      <c r="K40" s="108">
        <v>0</v>
      </c>
      <c r="L40" s="109">
        <v>0</v>
      </c>
      <c r="M40" s="71"/>
      <c r="N40" s="71"/>
      <c r="O40" s="71"/>
    </row>
    <row r="41" spans="1:15" x14ac:dyDescent="0.35">
      <c r="A41">
        <v>2012</v>
      </c>
      <c r="B41" s="43">
        <v>595290206</v>
      </c>
      <c r="C41" s="18" t="s">
        <v>206</v>
      </c>
      <c r="D41" s="108">
        <v>40909</v>
      </c>
      <c r="E41" s="108">
        <v>41274</v>
      </c>
      <c r="F41" s="18" t="e">
        <f t="shared" si="4"/>
        <v>#REF!</v>
      </c>
      <c r="G41" s="18" t="e">
        <f t="shared" si="4"/>
        <v>#REF!</v>
      </c>
      <c r="H41" s="18" t="e">
        <f t="shared" si="4"/>
        <v>#REF!</v>
      </c>
      <c r="I41" s="18" t="e">
        <f t="shared" si="4"/>
        <v>#REF!</v>
      </c>
      <c r="J41" s="108" t="s">
        <v>195</v>
      </c>
      <c r="K41" s="108">
        <v>1</v>
      </c>
      <c r="L41" s="112">
        <v>-73846</v>
      </c>
      <c r="M41" s="71"/>
      <c r="N41" s="71"/>
      <c r="O41" s="71"/>
    </row>
    <row r="42" spans="1:15" x14ac:dyDescent="0.35">
      <c r="A42">
        <v>2012</v>
      </c>
      <c r="B42" s="36">
        <v>599262300</v>
      </c>
      <c r="C42" s="18" t="s">
        <v>80</v>
      </c>
      <c r="D42" s="108">
        <v>40909</v>
      </c>
      <c r="E42" s="108">
        <v>41274</v>
      </c>
      <c r="F42" s="18" t="e">
        <f t="shared" si="4"/>
        <v>#REF!</v>
      </c>
      <c r="G42" s="18" t="e">
        <f t="shared" si="4"/>
        <v>#REF!</v>
      </c>
      <c r="H42" s="18" t="e">
        <f t="shared" si="4"/>
        <v>#REF!</v>
      </c>
      <c r="I42" s="18" t="e">
        <f t="shared" si="4"/>
        <v>#REF!</v>
      </c>
      <c r="J42" s="108" t="s">
        <v>195</v>
      </c>
      <c r="K42" s="108">
        <v>1</v>
      </c>
      <c r="L42" s="112">
        <v>-19114</v>
      </c>
      <c r="M42" s="71"/>
      <c r="N42" s="71"/>
      <c r="O42" s="71"/>
    </row>
    <row r="43" spans="1:15" x14ac:dyDescent="0.35">
      <c r="A43" s="58">
        <v>2012</v>
      </c>
      <c r="B43" s="118">
        <v>598542801</v>
      </c>
      <c r="C43" s="18" t="s">
        <v>98</v>
      </c>
      <c r="D43" s="108">
        <v>40909</v>
      </c>
      <c r="E43" s="108">
        <v>41274</v>
      </c>
      <c r="F43" s="20" t="e">
        <f t="shared" si="4"/>
        <v>#REF!</v>
      </c>
      <c r="G43" s="20" t="e">
        <f t="shared" si="4"/>
        <v>#REF!</v>
      </c>
      <c r="H43" s="20" t="e">
        <f t="shared" si="4"/>
        <v>#REF!</v>
      </c>
      <c r="I43" s="20" t="e">
        <f t="shared" si="4"/>
        <v>#REF!</v>
      </c>
      <c r="J43" s="108">
        <v>42027</v>
      </c>
      <c r="K43" s="108">
        <v>42101</v>
      </c>
      <c r="L43" s="112">
        <v>0</v>
      </c>
      <c r="M43" s="71"/>
      <c r="N43" s="71"/>
      <c r="O43" s="71"/>
    </row>
    <row r="44" spans="1:15" x14ac:dyDescent="0.35">
      <c r="A44" s="58">
        <v>2012</v>
      </c>
      <c r="B44" s="114">
        <v>593837701</v>
      </c>
      <c r="C44" s="102" t="s">
        <v>276</v>
      </c>
      <c r="D44" s="96">
        <v>40909</v>
      </c>
      <c r="E44" s="99">
        <v>41274</v>
      </c>
      <c r="F44" s="18" t="e">
        <f t="shared" si="4"/>
        <v>#REF!</v>
      </c>
      <c r="G44" s="18" t="e">
        <f t="shared" si="4"/>
        <v>#REF!</v>
      </c>
      <c r="H44" s="18" t="e">
        <f t="shared" si="4"/>
        <v>#REF!</v>
      </c>
      <c r="I44" s="18" t="e">
        <f t="shared" si="4"/>
        <v>#REF!</v>
      </c>
      <c r="J44" s="96">
        <v>42039</v>
      </c>
      <c r="K44" s="96">
        <v>42052</v>
      </c>
      <c r="L44" s="100">
        <v>0</v>
      </c>
      <c r="M44" s="71"/>
      <c r="N44" s="71"/>
      <c r="O44" s="71"/>
    </row>
    <row r="45" spans="1:15" s="58" customFormat="1" x14ac:dyDescent="0.35">
      <c r="A45" s="62"/>
      <c r="B45" s="141"/>
      <c r="C45" s="142"/>
      <c r="D45" s="143"/>
      <c r="E45" s="143"/>
      <c r="F45" s="142"/>
      <c r="G45" s="142"/>
      <c r="H45" s="142"/>
      <c r="I45" s="142"/>
      <c r="J45" s="143"/>
      <c r="K45" s="143"/>
      <c r="L45" s="142"/>
      <c r="M45" s="71"/>
      <c r="N45" s="71"/>
      <c r="O45" s="71"/>
    </row>
    <row r="46" spans="1:15" x14ac:dyDescent="0.35">
      <c r="A46" s="58">
        <v>2013</v>
      </c>
      <c r="B46" s="17">
        <v>590121307</v>
      </c>
      <c r="C46" s="18" t="s">
        <v>307</v>
      </c>
      <c r="D46" s="108">
        <v>41275</v>
      </c>
      <c r="E46" s="108">
        <v>41639</v>
      </c>
      <c r="F46" s="18" t="e">
        <f t="shared" ref="F46:I65" si="5">IF((VLOOKUP($B46,Address,F$11,FALSE))="","",(VLOOKUP($B46,Address,F$11,FALSE)))</f>
        <v>#REF!</v>
      </c>
      <c r="G46" s="18" t="e">
        <f t="shared" si="5"/>
        <v>#REF!</v>
      </c>
      <c r="H46" s="18" t="e">
        <f t="shared" si="5"/>
        <v>#REF!</v>
      </c>
      <c r="I46" s="18" t="e">
        <f t="shared" si="5"/>
        <v>#REF!</v>
      </c>
      <c r="J46" s="108" t="s">
        <v>195</v>
      </c>
      <c r="K46" s="108">
        <v>0</v>
      </c>
      <c r="L46" s="112">
        <v>0</v>
      </c>
      <c r="M46" s="71"/>
      <c r="N46" s="71"/>
      <c r="O46" s="71"/>
    </row>
    <row r="47" spans="1:15" x14ac:dyDescent="0.35">
      <c r="A47" s="58">
        <v>2013</v>
      </c>
      <c r="B47" s="17">
        <v>597560408</v>
      </c>
      <c r="C47" s="18" t="s">
        <v>258</v>
      </c>
      <c r="D47" s="108">
        <v>41275</v>
      </c>
      <c r="E47" s="108">
        <v>41639</v>
      </c>
      <c r="F47" s="18" t="e">
        <f t="shared" si="5"/>
        <v>#REF!</v>
      </c>
      <c r="G47" s="18" t="e">
        <f t="shared" si="5"/>
        <v>#REF!</v>
      </c>
      <c r="H47" s="18" t="e">
        <f t="shared" si="5"/>
        <v>#REF!</v>
      </c>
      <c r="I47" s="18" t="e">
        <f t="shared" si="5"/>
        <v>#REF!</v>
      </c>
      <c r="J47" s="108" t="s">
        <v>195</v>
      </c>
      <c r="K47" s="108">
        <v>0</v>
      </c>
      <c r="L47" s="112">
        <v>0</v>
      </c>
      <c r="M47" s="71"/>
      <c r="N47" s="71"/>
      <c r="O47" s="71"/>
    </row>
    <row r="48" spans="1:15" x14ac:dyDescent="0.35">
      <c r="A48" s="58">
        <v>2013</v>
      </c>
      <c r="B48" s="9">
        <v>591888607</v>
      </c>
      <c r="C48" s="18" t="s">
        <v>23</v>
      </c>
      <c r="D48" s="108">
        <v>41275</v>
      </c>
      <c r="E48" s="108">
        <v>41639</v>
      </c>
      <c r="F48" s="18" t="e">
        <f t="shared" si="5"/>
        <v>#REF!</v>
      </c>
      <c r="G48" s="18" t="e">
        <f t="shared" si="5"/>
        <v>#REF!</v>
      </c>
      <c r="H48" s="18" t="e">
        <f t="shared" si="5"/>
        <v>#REF!</v>
      </c>
      <c r="I48" s="18" t="e">
        <f t="shared" si="5"/>
        <v>#REF!</v>
      </c>
      <c r="J48" s="108" t="s">
        <v>195</v>
      </c>
      <c r="K48" s="108">
        <v>0</v>
      </c>
      <c r="L48" s="112">
        <v>0</v>
      </c>
      <c r="M48" s="71"/>
      <c r="N48" s="71"/>
      <c r="O48" s="71"/>
    </row>
    <row r="49" spans="1:15" x14ac:dyDescent="0.35">
      <c r="A49" s="58">
        <v>2013</v>
      </c>
      <c r="B49" s="17">
        <v>594456402</v>
      </c>
      <c r="C49" s="18" t="s">
        <v>228</v>
      </c>
      <c r="D49" s="108">
        <v>41275</v>
      </c>
      <c r="E49" s="108">
        <v>41639</v>
      </c>
      <c r="F49" s="18" t="e">
        <f t="shared" si="5"/>
        <v>#REF!</v>
      </c>
      <c r="G49" s="18" t="e">
        <f t="shared" si="5"/>
        <v>#REF!</v>
      </c>
      <c r="H49" s="18" t="e">
        <f t="shared" si="5"/>
        <v>#REF!</v>
      </c>
      <c r="I49" s="18" t="e">
        <f t="shared" si="5"/>
        <v>#REF!</v>
      </c>
      <c r="J49" s="108" t="s">
        <v>195</v>
      </c>
      <c r="K49" s="108">
        <v>0</v>
      </c>
      <c r="L49" s="112">
        <v>0</v>
      </c>
      <c r="M49" s="71"/>
      <c r="N49" s="71"/>
      <c r="O49" s="71"/>
    </row>
    <row r="50" spans="1:15" x14ac:dyDescent="0.35">
      <c r="A50" s="58">
        <v>2013</v>
      </c>
      <c r="B50" s="36">
        <v>595903410</v>
      </c>
      <c r="C50" s="18" t="s">
        <v>24</v>
      </c>
      <c r="D50" s="108">
        <v>41275</v>
      </c>
      <c r="E50" s="108">
        <v>41639</v>
      </c>
      <c r="F50" s="18" t="e">
        <f t="shared" si="5"/>
        <v>#REF!</v>
      </c>
      <c r="G50" s="18" t="e">
        <f t="shared" si="5"/>
        <v>#REF!</v>
      </c>
      <c r="H50" s="18" t="e">
        <f t="shared" si="5"/>
        <v>#REF!</v>
      </c>
      <c r="I50" s="18" t="e">
        <f t="shared" si="5"/>
        <v>#REF!</v>
      </c>
      <c r="J50" s="108" t="s">
        <v>195</v>
      </c>
      <c r="K50" s="108">
        <v>1</v>
      </c>
      <c r="L50" s="112">
        <v>460</v>
      </c>
      <c r="M50" s="71"/>
      <c r="N50" s="71"/>
      <c r="O50" s="71"/>
    </row>
    <row r="51" spans="1:15" x14ac:dyDescent="0.35">
      <c r="A51" s="58">
        <v>2013</v>
      </c>
      <c r="B51" s="36">
        <v>595903402</v>
      </c>
      <c r="C51" s="18" t="s">
        <v>181</v>
      </c>
      <c r="D51" s="108">
        <v>41275</v>
      </c>
      <c r="E51" s="108">
        <v>41639</v>
      </c>
      <c r="F51" s="18" t="e">
        <f t="shared" si="5"/>
        <v>#REF!</v>
      </c>
      <c r="G51" s="18" t="e">
        <f t="shared" si="5"/>
        <v>#REF!</v>
      </c>
      <c r="H51" s="18" t="e">
        <f t="shared" si="5"/>
        <v>#REF!</v>
      </c>
      <c r="I51" s="18" t="e">
        <f t="shared" si="5"/>
        <v>#REF!</v>
      </c>
      <c r="J51" s="108" t="s">
        <v>195</v>
      </c>
      <c r="K51" s="108">
        <v>1</v>
      </c>
      <c r="L51" s="112">
        <v>762</v>
      </c>
      <c r="M51" s="71"/>
      <c r="N51" s="71"/>
      <c r="O51" s="71"/>
    </row>
    <row r="52" spans="1:15" x14ac:dyDescent="0.35">
      <c r="A52" s="58">
        <v>2013</v>
      </c>
      <c r="B52" s="36">
        <v>595903428</v>
      </c>
      <c r="C52" s="18" t="s">
        <v>256</v>
      </c>
      <c r="D52" s="108">
        <v>41275</v>
      </c>
      <c r="E52" s="108">
        <v>41639</v>
      </c>
      <c r="F52" s="18" t="e">
        <f t="shared" si="5"/>
        <v>#REF!</v>
      </c>
      <c r="G52" s="18" t="e">
        <f t="shared" si="5"/>
        <v>#REF!</v>
      </c>
      <c r="H52" s="18" t="e">
        <f t="shared" si="5"/>
        <v>#REF!</v>
      </c>
      <c r="I52" s="18" t="e">
        <f t="shared" si="5"/>
        <v>#REF!</v>
      </c>
      <c r="J52" s="108" t="s">
        <v>195</v>
      </c>
      <c r="K52" s="108">
        <v>1</v>
      </c>
      <c r="L52" s="112">
        <v>805</v>
      </c>
      <c r="M52" s="71"/>
      <c r="N52" s="71"/>
      <c r="O52" s="71"/>
    </row>
    <row r="53" spans="1:15" x14ac:dyDescent="0.35">
      <c r="A53" s="58">
        <v>2013</v>
      </c>
      <c r="B53" s="17">
        <v>594917601</v>
      </c>
      <c r="C53" s="18" t="s">
        <v>32</v>
      </c>
      <c r="D53" s="108">
        <v>41275</v>
      </c>
      <c r="E53" s="108">
        <v>41639</v>
      </c>
      <c r="F53" s="18" t="e">
        <f t="shared" si="5"/>
        <v>#REF!</v>
      </c>
      <c r="G53" s="18" t="e">
        <f t="shared" si="5"/>
        <v>#REF!</v>
      </c>
      <c r="H53" s="18" t="e">
        <f t="shared" si="5"/>
        <v>#REF!</v>
      </c>
      <c r="I53" s="18" t="e">
        <f t="shared" si="5"/>
        <v>#REF!</v>
      </c>
      <c r="J53" s="108" t="s">
        <v>195</v>
      </c>
      <c r="K53" s="108">
        <v>0</v>
      </c>
      <c r="L53" s="112">
        <v>0</v>
      </c>
      <c r="M53" s="71"/>
      <c r="N53" s="71"/>
      <c r="O53" s="71"/>
    </row>
    <row r="54" spans="1:15" x14ac:dyDescent="0.35">
      <c r="A54" s="58">
        <v>2013</v>
      </c>
      <c r="B54" s="17">
        <v>597582907</v>
      </c>
      <c r="C54" s="18" t="s">
        <v>247</v>
      </c>
      <c r="D54" s="108">
        <v>41275</v>
      </c>
      <c r="E54" s="108">
        <v>41639</v>
      </c>
      <c r="F54" s="18" t="e">
        <f t="shared" si="5"/>
        <v>#REF!</v>
      </c>
      <c r="G54" s="18" t="e">
        <f t="shared" si="5"/>
        <v>#REF!</v>
      </c>
      <c r="H54" s="18" t="e">
        <f t="shared" si="5"/>
        <v>#REF!</v>
      </c>
      <c r="I54" s="18" t="e">
        <f t="shared" si="5"/>
        <v>#REF!</v>
      </c>
      <c r="J54" s="108" t="s">
        <v>195</v>
      </c>
      <c r="K54" s="108">
        <v>0</v>
      </c>
      <c r="L54" s="112">
        <v>0</v>
      </c>
      <c r="M54" s="71"/>
      <c r="N54" s="71"/>
      <c r="O54" s="71"/>
    </row>
    <row r="55" spans="1:15" x14ac:dyDescent="0.35">
      <c r="A55" s="58">
        <v>2013</v>
      </c>
      <c r="B55" s="36">
        <v>598899201</v>
      </c>
      <c r="C55" s="18" t="s">
        <v>42</v>
      </c>
      <c r="D55" s="108">
        <v>41275</v>
      </c>
      <c r="E55" s="108">
        <v>41639</v>
      </c>
      <c r="F55" s="18" t="e">
        <f t="shared" si="5"/>
        <v>#REF!</v>
      </c>
      <c r="G55" s="18" t="e">
        <f t="shared" si="5"/>
        <v>#REF!</v>
      </c>
      <c r="H55" s="18" t="e">
        <f t="shared" si="5"/>
        <v>#REF!</v>
      </c>
      <c r="I55" s="18" t="e">
        <f t="shared" si="5"/>
        <v>#REF!</v>
      </c>
      <c r="J55" s="108" t="s">
        <v>195</v>
      </c>
      <c r="K55" s="108">
        <v>1</v>
      </c>
      <c r="L55" s="112">
        <v>162</v>
      </c>
      <c r="M55" s="71"/>
      <c r="N55" s="71"/>
      <c r="O55" s="71"/>
    </row>
    <row r="56" spans="1:15" x14ac:dyDescent="0.35">
      <c r="A56" s="58">
        <v>2013</v>
      </c>
      <c r="B56" s="17">
        <v>593362601</v>
      </c>
      <c r="C56" s="18" t="s">
        <v>50</v>
      </c>
      <c r="D56" s="108">
        <v>41275</v>
      </c>
      <c r="E56" s="108">
        <v>41639</v>
      </c>
      <c r="F56" s="18" t="e">
        <f t="shared" si="5"/>
        <v>#REF!</v>
      </c>
      <c r="G56" s="18" t="e">
        <f t="shared" si="5"/>
        <v>#REF!</v>
      </c>
      <c r="H56" s="18" t="e">
        <f t="shared" si="5"/>
        <v>#REF!</v>
      </c>
      <c r="I56" s="18" t="e">
        <f t="shared" si="5"/>
        <v>#REF!</v>
      </c>
      <c r="J56" s="108" t="s">
        <v>195</v>
      </c>
      <c r="K56" s="108">
        <v>0</v>
      </c>
      <c r="L56" s="112">
        <v>0</v>
      </c>
      <c r="M56" s="71"/>
      <c r="N56" s="71"/>
      <c r="O56" s="71"/>
    </row>
    <row r="57" spans="1:15" x14ac:dyDescent="0.35">
      <c r="A57" s="58">
        <v>2013</v>
      </c>
      <c r="B57" s="37">
        <v>599102506</v>
      </c>
      <c r="C57" s="18" t="s">
        <v>248</v>
      </c>
      <c r="D57" s="108">
        <v>41275</v>
      </c>
      <c r="E57" s="108">
        <v>41639</v>
      </c>
      <c r="F57" s="18" t="e">
        <f t="shared" si="5"/>
        <v>#REF!</v>
      </c>
      <c r="G57" s="18" t="e">
        <f t="shared" si="5"/>
        <v>#REF!</v>
      </c>
      <c r="H57" s="18" t="e">
        <f t="shared" si="5"/>
        <v>#REF!</v>
      </c>
      <c r="I57" s="18" t="e">
        <f t="shared" si="5"/>
        <v>#REF!</v>
      </c>
      <c r="J57" s="108" t="s">
        <v>195</v>
      </c>
      <c r="K57" s="108">
        <v>1</v>
      </c>
      <c r="L57" s="112">
        <v>914</v>
      </c>
      <c r="M57" s="71"/>
      <c r="N57" s="71"/>
      <c r="O57" s="71"/>
    </row>
    <row r="58" spans="1:15" x14ac:dyDescent="0.35">
      <c r="A58" s="58">
        <v>2013</v>
      </c>
      <c r="B58" s="9">
        <v>599262300</v>
      </c>
      <c r="C58" s="18" t="s">
        <v>80</v>
      </c>
      <c r="D58" s="108">
        <v>41275</v>
      </c>
      <c r="E58" s="108">
        <v>41639</v>
      </c>
      <c r="F58" s="18" t="e">
        <f t="shared" si="5"/>
        <v>#REF!</v>
      </c>
      <c r="G58" s="18" t="e">
        <f t="shared" si="5"/>
        <v>#REF!</v>
      </c>
      <c r="H58" s="18" t="e">
        <f t="shared" si="5"/>
        <v>#REF!</v>
      </c>
      <c r="I58" s="18" t="e">
        <f t="shared" si="5"/>
        <v>#REF!</v>
      </c>
      <c r="J58" s="108" t="s">
        <v>195</v>
      </c>
      <c r="K58" s="108">
        <v>0</v>
      </c>
      <c r="L58" s="112">
        <v>0</v>
      </c>
      <c r="M58" s="71"/>
      <c r="N58" s="71"/>
      <c r="O58" s="71"/>
    </row>
    <row r="59" spans="1:15" x14ac:dyDescent="0.35">
      <c r="A59" s="58">
        <v>2013</v>
      </c>
      <c r="B59" s="9">
        <v>595290206</v>
      </c>
      <c r="C59" s="18" t="s">
        <v>206</v>
      </c>
      <c r="D59" s="108">
        <v>41275</v>
      </c>
      <c r="E59" s="108">
        <v>41639</v>
      </c>
      <c r="F59" s="18" t="e">
        <f t="shared" si="5"/>
        <v>#REF!</v>
      </c>
      <c r="G59" s="18" t="e">
        <f t="shared" si="5"/>
        <v>#REF!</v>
      </c>
      <c r="H59" s="18" t="e">
        <f t="shared" si="5"/>
        <v>#REF!</v>
      </c>
      <c r="I59" s="18" t="e">
        <f t="shared" si="5"/>
        <v>#REF!</v>
      </c>
      <c r="J59" s="108" t="s">
        <v>195</v>
      </c>
      <c r="K59" s="108">
        <v>0</v>
      </c>
      <c r="L59" s="112">
        <v>0</v>
      </c>
      <c r="M59" s="71"/>
      <c r="N59" s="71"/>
      <c r="O59" s="71"/>
    </row>
    <row r="60" spans="1:15" x14ac:dyDescent="0.35">
      <c r="A60" s="58">
        <v>2013</v>
      </c>
      <c r="B60" s="9">
        <v>596070409</v>
      </c>
      <c r="C60" s="18" t="s">
        <v>239</v>
      </c>
      <c r="D60" s="108">
        <v>41275</v>
      </c>
      <c r="E60" s="108">
        <v>41639</v>
      </c>
      <c r="F60" s="18" t="e">
        <f t="shared" si="5"/>
        <v>#REF!</v>
      </c>
      <c r="G60" s="18" t="e">
        <f t="shared" si="5"/>
        <v>#REF!</v>
      </c>
      <c r="H60" s="18" t="e">
        <f t="shared" si="5"/>
        <v>#REF!</v>
      </c>
      <c r="I60" s="18" t="e">
        <f t="shared" si="5"/>
        <v>#REF!</v>
      </c>
      <c r="J60" s="108" t="s">
        <v>195</v>
      </c>
      <c r="K60" s="108">
        <v>0</v>
      </c>
      <c r="L60" s="112">
        <v>0</v>
      </c>
      <c r="M60" s="71"/>
      <c r="N60" s="71"/>
      <c r="O60" s="71"/>
    </row>
    <row r="61" spans="1:15" x14ac:dyDescent="0.35">
      <c r="A61" s="58">
        <v>2013</v>
      </c>
      <c r="B61" s="113">
        <v>598599504</v>
      </c>
      <c r="C61" s="18" t="s">
        <v>82</v>
      </c>
      <c r="D61" s="108">
        <v>41275</v>
      </c>
      <c r="E61" s="108">
        <v>41639</v>
      </c>
      <c r="F61" s="18" t="e">
        <f t="shared" si="5"/>
        <v>#REF!</v>
      </c>
      <c r="G61" s="18" t="e">
        <f t="shared" si="5"/>
        <v>#REF!</v>
      </c>
      <c r="H61" s="18" t="e">
        <f t="shared" si="5"/>
        <v>#REF!</v>
      </c>
      <c r="I61" s="18" t="e">
        <f t="shared" si="5"/>
        <v>#REF!</v>
      </c>
      <c r="J61" s="108" t="s">
        <v>195</v>
      </c>
      <c r="K61" s="108">
        <v>1</v>
      </c>
      <c r="L61" s="112">
        <v>1827</v>
      </c>
      <c r="M61" s="71"/>
      <c r="N61" s="71"/>
      <c r="O61" s="71"/>
    </row>
    <row r="62" spans="1:15" x14ac:dyDescent="0.35">
      <c r="A62" s="58">
        <v>2013</v>
      </c>
      <c r="B62" s="9">
        <v>597241306</v>
      </c>
      <c r="C62" s="18" t="s">
        <v>241</v>
      </c>
      <c r="D62" s="108">
        <v>41275</v>
      </c>
      <c r="E62" s="108">
        <v>41639</v>
      </c>
      <c r="F62" s="18" t="e">
        <f t="shared" si="5"/>
        <v>#REF!</v>
      </c>
      <c r="G62" s="18" t="e">
        <f t="shared" si="5"/>
        <v>#REF!</v>
      </c>
      <c r="H62" s="18" t="e">
        <f t="shared" si="5"/>
        <v>#REF!</v>
      </c>
      <c r="I62" s="18" t="e">
        <f t="shared" si="5"/>
        <v>#REF!</v>
      </c>
      <c r="J62" s="108" t="s">
        <v>195</v>
      </c>
      <c r="K62" s="108">
        <v>0</v>
      </c>
      <c r="L62" s="112">
        <v>0</v>
      </c>
      <c r="M62" s="71"/>
      <c r="N62" s="71"/>
      <c r="O62" s="71"/>
    </row>
    <row r="63" spans="1:15" x14ac:dyDescent="0.35">
      <c r="A63" s="58">
        <v>2013</v>
      </c>
      <c r="B63" s="113">
        <v>590890703</v>
      </c>
      <c r="C63" s="18" t="s">
        <v>271</v>
      </c>
      <c r="D63" s="108">
        <v>41275</v>
      </c>
      <c r="E63" s="108">
        <v>41639</v>
      </c>
      <c r="F63" s="18" t="e">
        <f t="shared" si="5"/>
        <v>#REF!</v>
      </c>
      <c r="G63" s="18" t="e">
        <f t="shared" si="5"/>
        <v>#REF!</v>
      </c>
      <c r="H63" s="18" t="e">
        <f t="shared" si="5"/>
        <v>#REF!</v>
      </c>
      <c r="I63" s="18" t="e">
        <f t="shared" si="5"/>
        <v>#REF!</v>
      </c>
      <c r="J63" s="108" t="s">
        <v>195</v>
      </c>
      <c r="K63" s="108">
        <v>1</v>
      </c>
      <c r="L63" s="112">
        <v>0</v>
      </c>
      <c r="M63" s="71"/>
      <c r="N63" s="71"/>
      <c r="O63" s="71"/>
    </row>
    <row r="64" spans="1:15" x14ac:dyDescent="0.35">
      <c r="A64" s="58">
        <v>2013</v>
      </c>
      <c r="B64" s="113">
        <v>597361104</v>
      </c>
      <c r="C64" s="18" t="s">
        <v>90</v>
      </c>
      <c r="D64" s="108">
        <v>41275</v>
      </c>
      <c r="E64" s="108">
        <v>41639</v>
      </c>
      <c r="F64" s="18" t="e">
        <f t="shared" si="5"/>
        <v>#REF!</v>
      </c>
      <c r="G64" s="18" t="e">
        <f t="shared" si="5"/>
        <v>#REF!</v>
      </c>
      <c r="H64" s="18" t="e">
        <f t="shared" si="5"/>
        <v>#REF!</v>
      </c>
      <c r="I64" s="18" t="e">
        <f t="shared" si="5"/>
        <v>#REF!</v>
      </c>
      <c r="J64" s="108" t="s">
        <v>195</v>
      </c>
      <c r="K64" s="108">
        <v>1</v>
      </c>
      <c r="L64" s="112">
        <v>21</v>
      </c>
      <c r="M64" s="71"/>
      <c r="N64" s="71"/>
      <c r="O64" s="71"/>
    </row>
    <row r="65" spans="1:15" x14ac:dyDescent="0.35">
      <c r="A65" s="58">
        <v>2013</v>
      </c>
      <c r="B65" s="17">
        <v>599303005</v>
      </c>
      <c r="C65" s="18" t="s">
        <v>272</v>
      </c>
      <c r="D65" s="108">
        <v>41275</v>
      </c>
      <c r="E65" s="108">
        <v>41639</v>
      </c>
      <c r="F65" s="18" t="e">
        <f t="shared" si="5"/>
        <v>#REF!</v>
      </c>
      <c r="G65" s="18" t="e">
        <f t="shared" si="5"/>
        <v>#REF!</v>
      </c>
      <c r="H65" s="18" t="e">
        <f t="shared" si="5"/>
        <v>#REF!</v>
      </c>
      <c r="I65" s="18" t="e">
        <f t="shared" si="5"/>
        <v>#REF!</v>
      </c>
      <c r="J65" s="108" t="s">
        <v>195</v>
      </c>
      <c r="K65" s="108">
        <v>0</v>
      </c>
      <c r="L65" s="112">
        <v>0</v>
      </c>
      <c r="M65" s="71"/>
      <c r="N65" s="71"/>
      <c r="O65" s="71"/>
    </row>
    <row r="66" spans="1:15" x14ac:dyDescent="0.35">
      <c r="A66" s="58">
        <v>2013</v>
      </c>
      <c r="B66" s="17">
        <v>599371408</v>
      </c>
      <c r="C66" s="18" t="s">
        <v>95</v>
      </c>
      <c r="D66" s="108">
        <v>41275</v>
      </c>
      <c r="E66" s="108">
        <v>41639</v>
      </c>
      <c r="F66" s="18" t="e">
        <f t="shared" ref="F66:I80" si="6">IF((VLOOKUP($B66,Address,F$11,FALSE))="","",(VLOOKUP($B66,Address,F$11,FALSE)))</f>
        <v>#REF!</v>
      </c>
      <c r="G66" s="18" t="e">
        <f t="shared" si="6"/>
        <v>#REF!</v>
      </c>
      <c r="H66" s="18" t="e">
        <f t="shared" si="6"/>
        <v>#REF!</v>
      </c>
      <c r="I66" s="18" t="e">
        <f t="shared" si="6"/>
        <v>#REF!</v>
      </c>
      <c r="J66" s="108" t="s">
        <v>195</v>
      </c>
      <c r="K66" s="108">
        <v>0</v>
      </c>
      <c r="L66" s="112">
        <v>0</v>
      </c>
      <c r="M66" s="71"/>
      <c r="N66" s="71"/>
      <c r="O66" s="71"/>
    </row>
    <row r="67" spans="1:15" x14ac:dyDescent="0.35">
      <c r="A67" s="58">
        <v>2013</v>
      </c>
      <c r="B67" s="17">
        <v>599947900</v>
      </c>
      <c r="C67" s="18" t="s">
        <v>260</v>
      </c>
      <c r="D67" s="108">
        <v>41275</v>
      </c>
      <c r="E67" s="108">
        <v>41639</v>
      </c>
      <c r="F67" s="18" t="e">
        <f t="shared" si="6"/>
        <v>#REF!</v>
      </c>
      <c r="G67" s="18" t="e">
        <f t="shared" si="6"/>
        <v>#REF!</v>
      </c>
      <c r="H67" s="18" t="e">
        <f t="shared" si="6"/>
        <v>#REF!</v>
      </c>
      <c r="I67" s="18" t="e">
        <f t="shared" si="6"/>
        <v>#REF!</v>
      </c>
      <c r="J67" s="108" t="s">
        <v>195</v>
      </c>
      <c r="K67" s="108">
        <v>0</v>
      </c>
      <c r="L67" s="112">
        <v>0</v>
      </c>
      <c r="M67" s="71"/>
      <c r="N67" s="71"/>
      <c r="O67" s="71"/>
    </row>
    <row r="68" spans="1:15" x14ac:dyDescent="0.35">
      <c r="A68" s="58">
        <v>2013</v>
      </c>
      <c r="B68" s="17">
        <v>598542801</v>
      </c>
      <c r="C68" s="18" t="s">
        <v>98</v>
      </c>
      <c r="D68" s="108">
        <v>41275</v>
      </c>
      <c r="E68" s="108">
        <v>41639</v>
      </c>
      <c r="F68" s="18" t="e">
        <f t="shared" si="6"/>
        <v>#REF!</v>
      </c>
      <c r="G68" s="18" t="e">
        <f t="shared" si="6"/>
        <v>#REF!</v>
      </c>
      <c r="H68" s="18" t="e">
        <f t="shared" si="6"/>
        <v>#REF!</v>
      </c>
      <c r="I68" s="18" t="e">
        <f t="shared" si="6"/>
        <v>#REF!</v>
      </c>
      <c r="J68" s="108" t="s">
        <v>195</v>
      </c>
      <c r="K68" s="108">
        <v>0</v>
      </c>
      <c r="L68" s="112">
        <v>0</v>
      </c>
      <c r="M68" s="71"/>
      <c r="N68" s="71"/>
      <c r="O68" s="71"/>
    </row>
    <row r="69" spans="1:15" x14ac:dyDescent="0.35">
      <c r="A69" s="58">
        <v>2013</v>
      </c>
      <c r="B69" s="113">
        <v>596091801</v>
      </c>
      <c r="C69" s="18" t="s">
        <v>270</v>
      </c>
      <c r="D69" s="108">
        <v>40909</v>
      </c>
      <c r="E69" s="108">
        <v>41639</v>
      </c>
      <c r="F69" s="18" t="e">
        <f t="shared" si="6"/>
        <v>#REF!</v>
      </c>
      <c r="G69" s="18" t="e">
        <f t="shared" si="6"/>
        <v>#REF!</v>
      </c>
      <c r="H69" s="18" t="e">
        <f t="shared" si="6"/>
        <v>#REF!</v>
      </c>
      <c r="I69" s="18" t="e">
        <f t="shared" si="6"/>
        <v>#REF!</v>
      </c>
      <c r="J69" s="108" t="s">
        <v>195</v>
      </c>
      <c r="K69" s="108">
        <v>1</v>
      </c>
      <c r="L69" s="112">
        <v>0</v>
      </c>
      <c r="M69" s="71"/>
      <c r="N69" s="71"/>
      <c r="O69" s="71"/>
    </row>
    <row r="70" spans="1:15" x14ac:dyDescent="0.35">
      <c r="A70" s="58">
        <v>2013</v>
      </c>
      <c r="B70" s="17">
        <v>595183401</v>
      </c>
      <c r="C70" s="18" t="s">
        <v>230</v>
      </c>
      <c r="D70" s="108">
        <v>40909</v>
      </c>
      <c r="E70" s="108">
        <v>41639</v>
      </c>
      <c r="F70" s="18" t="e">
        <f t="shared" si="6"/>
        <v>#REF!</v>
      </c>
      <c r="G70" s="18" t="e">
        <f t="shared" si="6"/>
        <v>#REF!</v>
      </c>
      <c r="H70" s="18" t="e">
        <f t="shared" si="6"/>
        <v>#REF!</v>
      </c>
      <c r="I70" s="18" t="e">
        <f t="shared" si="6"/>
        <v>#REF!</v>
      </c>
      <c r="J70" s="108" t="s">
        <v>195</v>
      </c>
      <c r="K70" s="108">
        <v>0</v>
      </c>
      <c r="L70" s="112">
        <v>0</v>
      </c>
      <c r="M70" s="71"/>
      <c r="N70" s="71"/>
      <c r="O70" s="71"/>
    </row>
    <row r="71" spans="1:15" x14ac:dyDescent="0.35">
      <c r="A71" s="58">
        <v>2013</v>
      </c>
      <c r="B71" s="17">
        <v>596061309</v>
      </c>
      <c r="C71" s="18" t="s">
        <v>229</v>
      </c>
      <c r="D71" s="108">
        <v>40909</v>
      </c>
      <c r="E71" s="108">
        <v>41639</v>
      </c>
      <c r="F71" s="18" t="e">
        <f t="shared" si="6"/>
        <v>#REF!</v>
      </c>
      <c r="G71" s="18" t="e">
        <f t="shared" si="6"/>
        <v>#REF!</v>
      </c>
      <c r="H71" s="18" t="e">
        <f t="shared" si="6"/>
        <v>#REF!</v>
      </c>
      <c r="I71" s="18" t="e">
        <f t="shared" si="6"/>
        <v>#REF!</v>
      </c>
      <c r="J71" s="108" t="s">
        <v>195</v>
      </c>
      <c r="K71" s="108">
        <v>0</v>
      </c>
      <c r="L71" s="112">
        <v>0</v>
      </c>
      <c r="M71" s="71"/>
      <c r="N71" s="71"/>
      <c r="O71" s="71"/>
    </row>
    <row r="72" spans="1:15" x14ac:dyDescent="0.35">
      <c r="A72" s="58">
        <v>2013</v>
      </c>
      <c r="B72" s="17">
        <v>596499509</v>
      </c>
      <c r="C72" s="18" t="s">
        <v>268</v>
      </c>
      <c r="D72" s="108">
        <v>40909</v>
      </c>
      <c r="E72" s="108">
        <v>41639</v>
      </c>
      <c r="F72" s="18" t="e">
        <f t="shared" si="6"/>
        <v>#REF!</v>
      </c>
      <c r="G72" s="18" t="e">
        <f t="shared" si="6"/>
        <v>#REF!</v>
      </c>
      <c r="H72" s="18" t="e">
        <f t="shared" si="6"/>
        <v>#REF!</v>
      </c>
      <c r="I72" s="18" t="e">
        <f t="shared" si="6"/>
        <v>#REF!</v>
      </c>
      <c r="J72" s="108" t="s">
        <v>195</v>
      </c>
      <c r="K72" s="108">
        <v>0</v>
      </c>
      <c r="L72" s="112">
        <v>0</v>
      </c>
      <c r="M72" s="71"/>
      <c r="N72" s="71"/>
      <c r="O72" s="71"/>
    </row>
    <row r="73" spans="1:15" x14ac:dyDescent="0.35">
      <c r="A73" s="58">
        <v>2013</v>
      </c>
      <c r="B73" s="113">
        <v>597060805</v>
      </c>
      <c r="C73" s="18" t="s">
        <v>259</v>
      </c>
      <c r="D73" s="108">
        <v>40909</v>
      </c>
      <c r="E73" s="108">
        <v>41639</v>
      </c>
      <c r="F73" s="18" t="e">
        <f t="shared" si="6"/>
        <v>#REF!</v>
      </c>
      <c r="G73" s="18" t="e">
        <f t="shared" si="6"/>
        <v>#REF!</v>
      </c>
      <c r="H73" s="18" t="e">
        <f t="shared" si="6"/>
        <v>#REF!</v>
      </c>
      <c r="I73" s="18" t="e">
        <f t="shared" si="6"/>
        <v>#REF!</v>
      </c>
      <c r="J73" s="108" t="s">
        <v>195</v>
      </c>
      <c r="K73" s="108">
        <v>1</v>
      </c>
      <c r="L73" s="112">
        <v>0</v>
      </c>
      <c r="M73" s="71"/>
      <c r="N73" s="71"/>
      <c r="O73" s="71"/>
    </row>
    <row r="74" spans="1:15" x14ac:dyDescent="0.35">
      <c r="A74" s="58">
        <v>2013</v>
      </c>
      <c r="B74" s="113">
        <v>594649006</v>
      </c>
      <c r="C74" s="18" t="s">
        <v>143</v>
      </c>
      <c r="D74" s="108">
        <v>40909</v>
      </c>
      <c r="E74" s="108">
        <v>41639</v>
      </c>
      <c r="F74" s="18" t="e">
        <f t="shared" si="6"/>
        <v>#REF!</v>
      </c>
      <c r="G74" s="18" t="e">
        <f t="shared" si="6"/>
        <v>#REF!</v>
      </c>
      <c r="H74" s="18" t="e">
        <f t="shared" si="6"/>
        <v>#REF!</v>
      </c>
      <c r="I74" s="18" t="e">
        <f t="shared" si="6"/>
        <v>#REF!</v>
      </c>
      <c r="J74" s="108" t="s">
        <v>195</v>
      </c>
      <c r="K74" s="108">
        <v>1</v>
      </c>
      <c r="L74" s="112">
        <v>327</v>
      </c>
      <c r="M74" s="71"/>
      <c r="N74" s="71"/>
      <c r="O74" s="71"/>
    </row>
    <row r="75" spans="1:15" x14ac:dyDescent="0.35">
      <c r="A75" s="58">
        <v>2013</v>
      </c>
      <c r="B75" s="113">
        <v>596051904</v>
      </c>
      <c r="C75" s="18" t="s">
        <v>149</v>
      </c>
      <c r="D75" s="108">
        <v>40909</v>
      </c>
      <c r="E75" s="108">
        <v>41639</v>
      </c>
      <c r="F75" s="18" t="e">
        <f t="shared" si="6"/>
        <v>#REF!</v>
      </c>
      <c r="G75" s="18" t="e">
        <f t="shared" si="6"/>
        <v>#REF!</v>
      </c>
      <c r="H75" s="18" t="e">
        <f t="shared" si="6"/>
        <v>#REF!</v>
      </c>
      <c r="I75" s="18" t="e">
        <f t="shared" si="6"/>
        <v>#REF!</v>
      </c>
      <c r="J75" s="108" t="s">
        <v>195</v>
      </c>
      <c r="K75" s="108">
        <v>1</v>
      </c>
      <c r="L75" s="112">
        <v>0</v>
      </c>
      <c r="M75" s="71"/>
      <c r="N75" s="71"/>
      <c r="O75" s="71"/>
    </row>
    <row r="76" spans="1:15" x14ac:dyDescent="0.35">
      <c r="A76" s="58">
        <v>2013</v>
      </c>
      <c r="B76" s="17">
        <v>598649408</v>
      </c>
      <c r="C76" s="18" t="s">
        <v>168</v>
      </c>
      <c r="D76" s="108">
        <v>40909</v>
      </c>
      <c r="E76" s="108">
        <v>41639</v>
      </c>
      <c r="F76" s="18" t="e">
        <f t="shared" si="6"/>
        <v>#REF!</v>
      </c>
      <c r="G76" s="18" t="e">
        <f t="shared" si="6"/>
        <v>#REF!</v>
      </c>
      <c r="H76" s="18" t="e">
        <f t="shared" si="6"/>
        <v>#REF!</v>
      </c>
      <c r="I76" s="18" t="e">
        <f t="shared" si="6"/>
        <v>#REF!</v>
      </c>
      <c r="J76" s="108" t="s">
        <v>195</v>
      </c>
      <c r="K76" s="108">
        <v>0</v>
      </c>
      <c r="L76" s="112">
        <v>0</v>
      </c>
      <c r="M76" s="71"/>
      <c r="N76" s="71"/>
      <c r="O76" s="71"/>
    </row>
    <row r="77" spans="1:15" x14ac:dyDescent="0.35">
      <c r="A77" s="58">
        <v>2013</v>
      </c>
      <c r="B77" s="113">
        <v>597800408</v>
      </c>
      <c r="C77" s="18" t="s">
        <v>189</v>
      </c>
      <c r="D77" s="108">
        <v>41183</v>
      </c>
      <c r="E77" s="108">
        <v>41547</v>
      </c>
      <c r="F77" s="18" t="e">
        <f t="shared" si="6"/>
        <v>#REF!</v>
      </c>
      <c r="G77" s="18" t="e">
        <f t="shared" si="6"/>
        <v>#REF!</v>
      </c>
      <c r="H77" s="18" t="e">
        <f t="shared" si="6"/>
        <v>#REF!</v>
      </c>
      <c r="I77" s="18" t="e">
        <f t="shared" si="6"/>
        <v>#REF!</v>
      </c>
      <c r="J77" s="108" t="s">
        <v>195</v>
      </c>
      <c r="K77" s="108">
        <v>1</v>
      </c>
      <c r="L77" s="112">
        <v>0</v>
      </c>
      <c r="M77" s="71"/>
      <c r="N77" s="71"/>
      <c r="O77" s="71"/>
    </row>
    <row r="78" spans="1:15" x14ac:dyDescent="0.35">
      <c r="A78" s="58">
        <v>2013</v>
      </c>
      <c r="B78" s="17">
        <v>593647407</v>
      </c>
      <c r="C78" s="18" t="s">
        <v>183</v>
      </c>
      <c r="D78" s="108">
        <v>41275</v>
      </c>
      <c r="E78" s="108">
        <v>41639</v>
      </c>
      <c r="F78" s="18" t="e">
        <f t="shared" si="6"/>
        <v>#REF!</v>
      </c>
      <c r="G78" s="18" t="e">
        <f t="shared" si="6"/>
        <v>#REF!</v>
      </c>
      <c r="H78" s="18" t="e">
        <f t="shared" si="6"/>
        <v>#REF!</v>
      </c>
      <c r="I78" s="18" t="e">
        <f t="shared" si="6"/>
        <v>#REF!</v>
      </c>
      <c r="J78" s="108" t="s">
        <v>195</v>
      </c>
      <c r="K78" s="108">
        <v>0</v>
      </c>
      <c r="L78" s="112">
        <v>0</v>
      </c>
      <c r="M78" s="71"/>
      <c r="N78" s="71"/>
      <c r="O78" s="71"/>
    </row>
    <row r="79" spans="1:15" x14ac:dyDescent="0.35">
      <c r="A79" s="58">
        <v>2013</v>
      </c>
      <c r="B79" s="17">
        <v>597562107</v>
      </c>
      <c r="C79" s="18" t="s">
        <v>187</v>
      </c>
      <c r="D79" s="108">
        <v>41275</v>
      </c>
      <c r="E79" s="108">
        <v>41639</v>
      </c>
      <c r="F79" s="18" t="e">
        <f t="shared" si="6"/>
        <v>#REF!</v>
      </c>
      <c r="G79" s="18" t="e">
        <f t="shared" si="6"/>
        <v>#REF!</v>
      </c>
      <c r="H79" s="18" t="e">
        <f t="shared" si="6"/>
        <v>#REF!</v>
      </c>
      <c r="I79" s="18" t="e">
        <f t="shared" si="6"/>
        <v>#REF!</v>
      </c>
      <c r="J79" s="108" t="s">
        <v>195</v>
      </c>
      <c r="K79" s="108">
        <v>0</v>
      </c>
      <c r="L79" s="112">
        <v>0</v>
      </c>
      <c r="M79" s="71"/>
      <c r="N79" s="71"/>
      <c r="O79" s="71"/>
    </row>
    <row r="80" spans="1:15" x14ac:dyDescent="0.35">
      <c r="A80" s="58">
        <v>2013</v>
      </c>
      <c r="B80" s="42">
        <v>593837701</v>
      </c>
      <c r="C80" s="20" t="s">
        <v>276</v>
      </c>
      <c r="D80" s="108">
        <v>41275</v>
      </c>
      <c r="E80" s="108">
        <v>41639</v>
      </c>
      <c r="F80" s="18" t="e">
        <f t="shared" si="6"/>
        <v>#REF!</v>
      </c>
      <c r="G80" s="18" t="e">
        <f t="shared" si="6"/>
        <v>#REF!</v>
      </c>
      <c r="H80" s="18" t="e">
        <f t="shared" si="6"/>
        <v>#REF!</v>
      </c>
      <c r="I80" s="18" t="e">
        <f t="shared" si="6"/>
        <v>#REF!</v>
      </c>
      <c r="J80" s="16">
        <v>42235</v>
      </c>
      <c r="K80" s="108"/>
      <c r="L80" s="112"/>
      <c r="M80" s="71"/>
      <c r="N80" s="71"/>
      <c r="O80" s="71"/>
    </row>
    <row r="82" spans="1:2" x14ac:dyDescent="0.35">
      <c r="B82">
        <f>COUNTA(B13:B80)</f>
        <v>62</v>
      </c>
    </row>
    <row r="85" spans="1:2" x14ac:dyDescent="0.35">
      <c r="A85" s="48" t="s">
        <v>364</v>
      </c>
    </row>
  </sheetData>
  <customSheetViews>
    <customSheetView guid="{3ED4D8F2-26BA-44CF-9DBA-4B3FEBE2CC63}" showPageBreaks="1" fitToPage="1" state="hidden">
      <pane ySplit="11" topLeftCell="A12" activePane="bottomLeft" state="frozen"/>
      <selection pane="bottomLeft" activeCell="A12" sqref="A12"/>
      <pageMargins left="0.7" right="0.7" top="0.75" bottom="0.75" header="0.3" footer="0.3"/>
      <pageSetup scale="49" fitToHeight="2" orientation="landscape" horizontalDpi="4294967294" verticalDpi="4294967294" r:id="rId1"/>
    </customSheetView>
    <customSheetView guid="{6EE7CF5B-3983-4BA4-8725-3E2DF1EF8D08}" showPageBreaks="1" fitToPage="1" state="hidden">
      <pane ySplit="11" topLeftCell="A12" activePane="bottomLeft" state="frozen"/>
      <selection pane="bottomLeft" activeCell="A12" sqref="A12"/>
      <pageMargins left="0.7" right="0.7" top="0.75" bottom="0.75" header="0.3" footer="0.3"/>
      <pageSetup scale="50" fitToHeight="2" orientation="landscape" horizontalDpi="4294967294" verticalDpi="4294967294" r:id="rId2"/>
    </customSheetView>
    <customSheetView guid="{65543699-C7D3-4423-B22A-09E8EF17D893}" showPageBreaks="1" fitToPage="1" state="hidden">
      <pane ySplit="11" topLeftCell="A12" activePane="bottomLeft" state="frozen"/>
      <selection pane="bottomLeft" activeCell="A12" sqref="A12"/>
      <pageMargins left="0.7" right="0.7" top="0.75" bottom="0.75" header="0.3" footer="0.3"/>
      <pageSetup scale="49" fitToHeight="2" orientation="landscape" horizontalDpi="4294967294" verticalDpi="4294967294" r:id="rId3"/>
    </customSheetView>
    <customSheetView guid="{9FACBA9B-5479-40A0-842A-39D3FAA85B27}" showPageBreaks="1" fitToPage="1" state="hidden">
      <pane ySplit="11" topLeftCell="A12" activePane="bottomLeft" state="frozen"/>
      <selection pane="bottomLeft" activeCell="A12" sqref="A12"/>
      <pageMargins left="0.7" right="0.7" top="0.75" bottom="0.75" header="0.3" footer="0.3"/>
      <pageSetup scale="49" fitToHeight="2" orientation="landscape" horizontalDpi="4294967294" verticalDpi="4294967294" r:id="rId4"/>
    </customSheetView>
  </customSheetViews>
  <mergeCells count="1">
    <mergeCell ref="P3:U6"/>
  </mergeCells>
  <pageMargins left="0.7" right="0.7" top="0.75" bottom="0.75" header="0.3" footer="0.3"/>
  <pageSetup scale="49" fitToHeight="2" orientation="landscape" horizontalDpi="4294967294" verticalDpi="4294967294"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V77"/>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4.5" x14ac:dyDescent="0.35"/>
  <cols>
    <col min="1" max="1" width="5" bestFit="1" customWidth="1"/>
    <col min="2" max="2" width="10" bestFit="1" customWidth="1"/>
    <col min="3" max="3" width="29.1796875" customWidth="1"/>
    <col min="4" max="5" width="10.7265625" bestFit="1" customWidth="1"/>
    <col min="6" max="6" width="18.54296875" customWidth="1"/>
    <col min="7" max="7" width="17.26953125" bestFit="1" customWidth="1"/>
    <col min="8" max="8" width="4.7265625" customWidth="1"/>
    <col min="9" max="9" width="7.453125" customWidth="1"/>
    <col min="10" max="10" width="11" bestFit="1" customWidth="1"/>
    <col min="11" max="11" width="13" customWidth="1"/>
    <col min="12" max="12" width="7.453125" customWidth="1"/>
    <col min="13" max="13" width="10.7265625" bestFit="1" customWidth="1"/>
    <col min="14" max="14" width="12.453125" bestFit="1" customWidth="1"/>
    <col min="15" max="15" width="10.7265625" customWidth="1"/>
    <col min="16" max="16" width="6.453125" customWidth="1"/>
    <col min="17" max="18" width="10.7265625" customWidth="1"/>
    <col min="19" max="20" width="10.7265625" style="170" customWidth="1"/>
  </cols>
  <sheetData>
    <row r="1" spans="1:22" x14ac:dyDescent="0.35">
      <c r="B1">
        <v>1</v>
      </c>
      <c r="C1">
        <v>2</v>
      </c>
      <c r="D1">
        <v>3</v>
      </c>
      <c r="E1">
        <v>4</v>
      </c>
      <c r="F1">
        <v>11</v>
      </c>
      <c r="G1">
        <v>12</v>
      </c>
      <c r="H1">
        <v>13</v>
      </c>
      <c r="I1">
        <v>14</v>
      </c>
      <c r="J1">
        <v>10</v>
      </c>
      <c r="K1">
        <v>11</v>
      </c>
      <c r="N1">
        <v>12</v>
      </c>
      <c r="O1">
        <v>13</v>
      </c>
      <c r="P1">
        <v>14</v>
      </c>
      <c r="Q1">
        <v>15</v>
      </c>
      <c r="R1">
        <v>16</v>
      </c>
    </row>
    <row r="2" spans="1:22" x14ac:dyDescent="0.35">
      <c r="J2" s="30" t="s">
        <v>208</v>
      </c>
      <c r="K2" s="294" t="s">
        <v>223</v>
      </c>
      <c r="L2" s="295"/>
      <c r="M2" s="295"/>
      <c r="N2" s="295"/>
      <c r="O2" s="295"/>
      <c r="P2" s="295"/>
      <c r="Q2" s="295"/>
      <c r="R2" s="296"/>
      <c r="S2" s="174"/>
      <c r="T2" s="174"/>
    </row>
    <row r="3" spans="1:22" x14ac:dyDescent="0.35">
      <c r="J3" s="32" t="s">
        <v>4</v>
      </c>
      <c r="K3" s="38" t="s">
        <v>290</v>
      </c>
      <c r="N3" s="82"/>
      <c r="O3" s="33"/>
      <c r="P3" s="54"/>
      <c r="Q3" s="54"/>
      <c r="R3" s="82"/>
      <c r="S3" s="171" t="s">
        <v>323</v>
      </c>
      <c r="T3" s="171" t="s">
        <v>332</v>
      </c>
      <c r="U3" t="s">
        <v>290</v>
      </c>
      <c r="V3" t="s">
        <v>369</v>
      </c>
    </row>
    <row r="4" spans="1:22" x14ac:dyDescent="0.35">
      <c r="B4" s="31" t="s">
        <v>3</v>
      </c>
      <c r="C4" s="150" t="s">
        <v>0</v>
      </c>
      <c r="D4" s="93" t="s">
        <v>200</v>
      </c>
      <c r="E4" s="93" t="s">
        <v>202</v>
      </c>
      <c r="J4" s="32" t="s">
        <v>209</v>
      </c>
      <c r="K4" s="38" t="s">
        <v>291</v>
      </c>
      <c r="N4" s="82" t="s">
        <v>4</v>
      </c>
      <c r="O4" s="33" t="s">
        <v>198</v>
      </c>
      <c r="P4" s="54" t="s">
        <v>197</v>
      </c>
      <c r="Q4" s="54" t="s">
        <v>197</v>
      </c>
      <c r="R4" s="82" t="s">
        <v>2</v>
      </c>
      <c r="S4" s="171" t="s">
        <v>327</v>
      </c>
      <c r="T4" s="171" t="s">
        <v>327</v>
      </c>
      <c r="U4" t="s">
        <v>370</v>
      </c>
      <c r="V4" t="s">
        <v>370</v>
      </c>
    </row>
    <row r="5" spans="1:22" ht="15" thickBot="1" x14ac:dyDescent="0.4">
      <c r="B5" s="31" t="s">
        <v>5</v>
      </c>
      <c r="C5" s="50" t="s">
        <v>6</v>
      </c>
      <c r="D5" s="93" t="s">
        <v>201</v>
      </c>
      <c r="E5" s="93" t="s">
        <v>203</v>
      </c>
      <c r="F5" s="151" t="s">
        <v>221</v>
      </c>
      <c r="G5" s="151" t="s">
        <v>8</v>
      </c>
      <c r="H5" s="8" t="s">
        <v>9</v>
      </c>
      <c r="I5" s="8" t="s">
        <v>222</v>
      </c>
      <c r="J5" s="152" t="s">
        <v>7</v>
      </c>
      <c r="K5" s="39" t="s">
        <v>7</v>
      </c>
      <c r="L5" s="8" t="s">
        <v>290</v>
      </c>
      <c r="M5" s="8" t="s">
        <v>365</v>
      </c>
      <c r="N5" s="107" t="s">
        <v>10</v>
      </c>
      <c r="O5" s="153" t="s">
        <v>7</v>
      </c>
      <c r="P5" s="154" t="s">
        <v>199</v>
      </c>
      <c r="Q5" s="154" t="s">
        <v>233</v>
      </c>
      <c r="R5" s="107" t="s">
        <v>1</v>
      </c>
      <c r="S5" s="94" t="s">
        <v>10</v>
      </c>
      <c r="T5" s="94" t="s">
        <v>10</v>
      </c>
      <c r="U5" t="s">
        <v>321</v>
      </c>
      <c r="V5" t="s">
        <v>368</v>
      </c>
    </row>
    <row r="6" spans="1:22" x14ac:dyDescent="0.35">
      <c r="D6" s="93"/>
      <c r="E6" s="93"/>
      <c r="J6" s="145"/>
      <c r="K6" s="145"/>
      <c r="N6" s="83"/>
      <c r="O6" s="145"/>
      <c r="P6" s="5"/>
      <c r="Q6" s="5"/>
      <c r="R6" s="65"/>
    </row>
    <row r="7" spans="1:22" x14ac:dyDescent="0.35">
      <c r="A7">
        <v>2007</v>
      </c>
      <c r="B7" s="148">
        <v>593837701</v>
      </c>
      <c r="C7" s="149" t="s">
        <v>276</v>
      </c>
      <c r="D7" s="108">
        <v>38991</v>
      </c>
      <c r="E7" s="108">
        <v>39355</v>
      </c>
      <c r="F7" s="149" t="e">
        <f>IF((VLOOKUP($B7,Address,F$1,FALSE))="","",(VLOOKUP($B7,Address,F$1,FALSE)))</f>
        <v>#REF!</v>
      </c>
      <c r="G7" s="149" t="e">
        <f>IF((VLOOKUP($B7,Address,G$1,FALSE))="","",(VLOOKUP($B7,Address,G$1,FALSE)))</f>
        <v>#REF!</v>
      </c>
      <c r="H7" s="149" t="e">
        <f>IF((VLOOKUP($B7,Address,H$1,FALSE))="","",(VLOOKUP($B7,Address,H$1,FALSE)))</f>
        <v>#REF!</v>
      </c>
      <c r="I7" s="149" t="e">
        <f>IF((VLOOKUP($B7,Address,I$1,FALSE))="","",(VLOOKUP($B7,Address,I$1,FALSE)))</f>
        <v>#REF!</v>
      </c>
      <c r="J7" s="108">
        <v>42039</v>
      </c>
      <c r="K7" s="108">
        <v>42052</v>
      </c>
      <c r="L7" s="148" t="s">
        <v>195</v>
      </c>
      <c r="M7" s="148" t="s">
        <v>336</v>
      </c>
      <c r="N7" s="149">
        <v>0</v>
      </c>
      <c r="O7" s="149" t="s">
        <v>220</v>
      </c>
      <c r="P7" s="149">
        <v>15</v>
      </c>
      <c r="Q7" s="149">
        <v>0</v>
      </c>
      <c r="R7" s="155">
        <v>7150</v>
      </c>
      <c r="S7" s="173" t="e">
        <f>IF((VLOOKUP($B7,Address,S$1,FALSE))="","",(VLOOKUP($B7,Address,S$1,FALSE)))</f>
        <v>#REF!</v>
      </c>
      <c r="T7" s="173" t="e">
        <f>IF((VLOOKUP($B7,Address,T$1,FALSE))="","",(VLOOKUP($B7,Address,T$1,FALSE)))</f>
        <v>#REF!</v>
      </c>
    </row>
    <row r="8" spans="1:22" x14ac:dyDescent="0.35">
      <c r="B8" s="148"/>
      <c r="C8" s="149"/>
      <c r="D8" s="108"/>
      <c r="E8" s="108"/>
      <c r="F8" s="149"/>
      <c r="G8" s="149"/>
      <c r="H8" s="149"/>
      <c r="I8" s="149"/>
      <c r="J8" s="108"/>
      <c r="K8" s="108"/>
      <c r="L8" s="148"/>
      <c r="M8" s="148"/>
      <c r="N8" s="149"/>
      <c r="O8" s="149"/>
      <c r="P8" s="149"/>
      <c r="Q8" s="149"/>
      <c r="R8" s="155"/>
      <c r="S8" s="175"/>
      <c r="T8" s="175"/>
    </row>
    <row r="9" spans="1:22" x14ac:dyDescent="0.35">
      <c r="A9">
        <v>2009</v>
      </c>
      <c r="B9" s="147">
        <v>596084905</v>
      </c>
      <c r="C9" s="149" t="s">
        <v>85</v>
      </c>
      <c r="D9" s="108">
        <v>39814</v>
      </c>
      <c r="E9" s="108">
        <v>40178</v>
      </c>
      <c r="F9" s="149" t="e">
        <f>IF((VLOOKUP($B9,Address,F$1,FALSE))="","",(VLOOKUP($B9,Address,F$1,FALSE)))</f>
        <v>#REF!</v>
      </c>
      <c r="G9" s="149" t="e">
        <f>IF((VLOOKUP($B9,Address,G$1,FALSE))="","",(VLOOKUP($B9,Address,G$1,FALSE)))</f>
        <v>#REF!</v>
      </c>
      <c r="H9" s="149" t="e">
        <f>IF((VLOOKUP($B9,Address,H$1,FALSE))="","",(VLOOKUP($B9,Address,H$1,FALSE)))</f>
        <v>#REF!</v>
      </c>
      <c r="I9" s="149" t="e">
        <f>IF((VLOOKUP($B9,Address,I$1,FALSE))="","",(VLOOKUP($B9,Address,I$1,FALSE)))</f>
        <v>#REF!</v>
      </c>
      <c r="J9" s="108">
        <v>42031</v>
      </c>
      <c r="K9" s="108">
        <v>42040</v>
      </c>
      <c r="L9" s="148" t="s">
        <v>195</v>
      </c>
      <c r="M9" s="148" t="s">
        <v>336</v>
      </c>
      <c r="N9" s="109">
        <v>13</v>
      </c>
      <c r="O9" s="156">
        <v>42044</v>
      </c>
      <c r="P9" s="108" t="s">
        <v>220</v>
      </c>
      <c r="Q9" s="157">
        <v>3811</v>
      </c>
      <c r="R9" s="155">
        <v>0</v>
      </c>
      <c r="S9" s="175"/>
      <c r="T9" s="175"/>
    </row>
    <row r="10" spans="1:22" x14ac:dyDescent="0.35">
      <c r="B10" s="158"/>
      <c r="C10" s="159"/>
      <c r="D10" s="160"/>
      <c r="E10" s="160"/>
      <c r="F10" s="149"/>
      <c r="G10" s="149"/>
      <c r="H10" s="149"/>
      <c r="I10" s="149"/>
      <c r="J10" s="160"/>
      <c r="K10" s="160"/>
      <c r="L10" s="158"/>
      <c r="M10" s="158"/>
      <c r="N10" s="161"/>
      <c r="O10" s="162"/>
      <c r="P10" s="160"/>
      <c r="Q10" s="163"/>
      <c r="R10" s="164"/>
      <c r="S10" s="168"/>
      <c r="T10" s="168"/>
    </row>
    <row r="11" spans="1:22" x14ac:dyDescent="0.35">
      <c r="A11">
        <v>2010</v>
      </c>
      <c r="B11" s="147">
        <v>596084905</v>
      </c>
      <c r="C11" s="149" t="s">
        <v>85</v>
      </c>
      <c r="D11" s="108">
        <v>40179</v>
      </c>
      <c r="E11" s="108">
        <v>40543</v>
      </c>
      <c r="F11" s="149" t="e">
        <f t="shared" ref="F11:I15" si="0">IF((VLOOKUP($B11,Address,F$1,FALSE))="","",(VLOOKUP($B11,Address,F$1,FALSE)))</f>
        <v>#REF!</v>
      </c>
      <c r="G11" s="149" t="e">
        <f t="shared" si="0"/>
        <v>#REF!</v>
      </c>
      <c r="H11" s="149" t="e">
        <f t="shared" si="0"/>
        <v>#REF!</v>
      </c>
      <c r="I11" s="149" t="e">
        <f t="shared" si="0"/>
        <v>#REF!</v>
      </c>
      <c r="J11" s="108">
        <v>42031</v>
      </c>
      <c r="K11" s="108">
        <v>42040</v>
      </c>
      <c r="L11" s="148" t="s">
        <v>195</v>
      </c>
      <c r="M11" s="148" t="s">
        <v>336</v>
      </c>
      <c r="N11" s="109">
        <v>0</v>
      </c>
      <c r="O11" s="108">
        <v>42044</v>
      </c>
      <c r="P11" s="165" t="s">
        <v>220</v>
      </c>
      <c r="Q11" s="157">
        <v>3811</v>
      </c>
      <c r="R11" s="155">
        <v>0</v>
      </c>
      <c r="S11" s="175"/>
      <c r="T11" s="175"/>
    </row>
    <row r="12" spans="1:22" x14ac:dyDescent="0.35">
      <c r="A12">
        <v>2010</v>
      </c>
      <c r="B12" s="172">
        <v>597189802</v>
      </c>
      <c r="C12" s="173" t="s">
        <v>126</v>
      </c>
      <c r="D12" s="108">
        <v>40179</v>
      </c>
      <c r="E12" s="108">
        <v>40543</v>
      </c>
      <c r="F12" s="149" t="e">
        <f t="shared" si="0"/>
        <v>#REF!</v>
      </c>
      <c r="G12" s="149" t="e">
        <f t="shared" si="0"/>
        <v>#REF!</v>
      </c>
      <c r="H12" s="149" t="e">
        <f t="shared" si="0"/>
        <v>#REF!</v>
      </c>
      <c r="I12" s="149" t="e">
        <f t="shared" si="0"/>
        <v>#REF!</v>
      </c>
      <c r="J12" s="108"/>
      <c r="K12" s="108"/>
      <c r="L12" s="148" t="s">
        <v>336</v>
      </c>
      <c r="M12" s="148" t="s">
        <v>195</v>
      </c>
      <c r="N12" s="109">
        <v>1116</v>
      </c>
      <c r="O12" s="108" t="s">
        <v>336</v>
      </c>
      <c r="P12" s="149" t="s">
        <v>336</v>
      </c>
      <c r="Q12" s="149">
        <v>1540</v>
      </c>
      <c r="R12" s="155">
        <v>0</v>
      </c>
      <c r="S12" s="175"/>
      <c r="T12" s="175"/>
    </row>
    <row r="13" spans="1:22" x14ac:dyDescent="0.35">
      <c r="A13">
        <v>2010</v>
      </c>
      <c r="B13" s="148">
        <v>596407106</v>
      </c>
      <c r="C13" s="149" t="s">
        <v>127</v>
      </c>
      <c r="D13" s="108">
        <v>40179</v>
      </c>
      <c r="E13" s="108">
        <v>40543</v>
      </c>
      <c r="F13" s="149" t="e">
        <f t="shared" si="0"/>
        <v>#REF!</v>
      </c>
      <c r="G13" s="149" t="e">
        <f t="shared" si="0"/>
        <v>#REF!</v>
      </c>
      <c r="H13" s="149" t="e">
        <f t="shared" si="0"/>
        <v>#REF!</v>
      </c>
      <c r="I13" s="149" t="e">
        <f t="shared" si="0"/>
        <v>#REF!</v>
      </c>
      <c r="J13" s="108">
        <v>42017</v>
      </c>
      <c r="K13" s="108">
        <v>42093</v>
      </c>
      <c r="L13" s="148" t="s">
        <v>195</v>
      </c>
      <c r="M13" s="148" t="s">
        <v>336</v>
      </c>
      <c r="N13" s="109">
        <v>662</v>
      </c>
      <c r="O13" s="108" t="s">
        <v>336</v>
      </c>
      <c r="P13" s="149" t="s">
        <v>336</v>
      </c>
      <c r="Q13" s="149">
        <v>784</v>
      </c>
      <c r="R13" s="155">
        <v>0</v>
      </c>
      <c r="S13" s="175"/>
      <c r="T13" s="175"/>
    </row>
    <row r="14" spans="1:22" x14ac:dyDescent="0.35">
      <c r="A14">
        <v>2010</v>
      </c>
      <c r="B14" s="147">
        <v>596009506</v>
      </c>
      <c r="C14" s="149" t="s">
        <v>147</v>
      </c>
      <c r="D14" s="108">
        <v>40179</v>
      </c>
      <c r="E14" s="108">
        <v>40421</v>
      </c>
      <c r="F14" s="149" t="e">
        <f t="shared" si="0"/>
        <v>#REF!</v>
      </c>
      <c r="G14" s="149" t="e">
        <f t="shared" si="0"/>
        <v>#REF!</v>
      </c>
      <c r="H14" s="149" t="e">
        <f t="shared" si="0"/>
        <v>#REF!</v>
      </c>
      <c r="I14" s="149" t="e">
        <f t="shared" si="0"/>
        <v>#REF!</v>
      </c>
      <c r="J14" s="108">
        <v>41792</v>
      </c>
      <c r="K14" s="108">
        <v>41818</v>
      </c>
      <c r="L14" s="148" t="s">
        <v>195</v>
      </c>
      <c r="M14" s="148" t="s">
        <v>336</v>
      </c>
      <c r="N14" s="109">
        <v>0</v>
      </c>
      <c r="O14" s="108" t="s">
        <v>220</v>
      </c>
      <c r="P14" s="149" t="s">
        <v>220</v>
      </c>
      <c r="Q14" s="149">
        <v>1192</v>
      </c>
      <c r="R14" s="155">
        <v>0</v>
      </c>
      <c r="S14" s="175"/>
      <c r="T14" s="175"/>
    </row>
    <row r="15" spans="1:22" x14ac:dyDescent="0.35">
      <c r="A15">
        <v>2010</v>
      </c>
      <c r="B15" s="147">
        <v>598649408</v>
      </c>
      <c r="C15" s="149" t="s">
        <v>168</v>
      </c>
      <c r="D15" s="108">
        <v>40179</v>
      </c>
      <c r="E15" s="108">
        <v>40543</v>
      </c>
      <c r="F15" s="149" t="e">
        <f t="shared" si="0"/>
        <v>#REF!</v>
      </c>
      <c r="G15" s="149" t="e">
        <f t="shared" si="0"/>
        <v>#REF!</v>
      </c>
      <c r="H15" s="149" t="e">
        <f t="shared" si="0"/>
        <v>#REF!</v>
      </c>
      <c r="I15" s="149" t="e">
        <f t="shared" si="0"/>
        <v>#REF!</v>
      </c>
      <c r="J15" s="108">
        <v>42027</v>
      </c>
      <c r="K15" s="108">
        <v>42038</v>
      </c>
      <c r="L15" s="148" t="s">
        <v>195</v>
      </c>
      <c r="M15" s="148" t="s">
        <v>336</v>
      </c>
      <c r="N15" s="109">
        <v>2250</v>
      </c>
      <c r="O15" s="108">
        <v>42044</v>
      </c>
      <c r="P15" s="149" t="s">
        <v>220</v>
      </c>
      <c r="Q15" s="149">
        <v>1127</v>
      </c>
      <c r="R15" s="155">
        <v>0</v>
      </c>
      <c r="S15" s="175"/>
      <c r="T15" s="175"/>
    </row>
    <row r="16" spans="1:22" x14ac:dyDescent="0.35">
      <c r="B16" s="147"/>
      <c r="C16" s="149"/>
      <c r="D16" s="108"/>
      <c r="E16" s="108"/>
      <c r="F16" s="149"/>
      <c r="G16" s="149"/>
      <c r="H16" s="149"/>
      <c r="I16" s="149"/>
      <c r="J16" s="108"/>
      <c r="K16" s="108"/>
      <c r="L16" s="148"/>
      <c r="M16" s="148"/>
      <c r="N16" s="109"/>
      <c r="O16" s="108"/>
      <c r="P16" s="149"/>
      <c r="Q16" s="149"/>
      <c r="R16" s="155"/>
      <c r="S16" s="175"/>
      <c r="T16" s="175"/>
    </row>
    <row r="17" spans="1:20" x14ac:dyDescent="0.35">
      <c r="A17">
        <v>2011</v>
      </c>
      <c r="B17" s="52">
        <v>598529105</v>
      </c>
      <c r="C17" s="149" t="s">
        <v>15</v>
      </c>
      <c r="D17" s="108">
        <v>40544</v>
      </c>
      <c r="E17" s="108">
        <v>40908</v>
      </c>
      <c r="F17" s="149" t="e">
        <f t="shared" ref="F17:I24" si="1">IF((VLOOKUP($B17,Address,F$1,FALSE))="","",(VLOOKUP($B17,Address,F$1,FALSE)))</f>
        <v>#REF!</v>
      </c>
      <c r="G17" s="149" t="e">
        <f t="shared" si="1"/>
        <v>#REF!</v>
      </c>
      <c r="H17" s="149" t="e">
        <f t="shared" si="1"/>
        <v>#REF!</v>
      </c>
      <c r="I17" s="149" t="e">
        <f t="shared" si="1"/>
        <v>#REF!</v>
      </c>
      <c r="J17" s="108">
        <v>42019</v>
      </c>
      <c r="K17" s="108" t="s">
        <v>336</v>
      </c>
      <c r="L17" s="148" t="s">
        <v>336</v>
      </c>
      <c r="M17" s="148" t="s">
        <v>195</v>
      </c>
      <c r="N17" s="109">
        <v>0</v>
      </c>
      <c r="O17" s="108" t="s">
        <v>336</v>
      </c>
      <c r="P17" s="149">
        <v>1321</v>
      </c>
      <c r="Q17" s="149">
        <v>0</v>
      </c>
      <c r="R17" s="155">
        <v>97965</v>
      </c>
      <c r="S17" s="175"/>
      <c r="T17" s="175"/>
    </row>
    <row r="18" spans="1:20" x14ac:dyDescent="0.35">
      <c r="A18">
        <v>2011</v>
      </c>
      <c r="B18" s="147">
        <v>593362601</v>
      </c>
      <c r="C18" s="149" t="s">
        <v>50</v>
      </c>
      <c r="D18" s="108">
        <v>40544</v>
      </c>
      <c r="E18" s="108">
        <v>40908</v>
      </c>
      <c r="F18" s="149" t="e">
        <f t="shared" si="1"/>
        <v>#REF!</v>
      </c>
      <c r="G18" s="149" t="e">
        <f t="shared" si="1"/>
        <v>#REF!</v>
      </c>
      <c r="H18" s="149" t="e">
        <f t="shared" si="1"/>
        <v>#REF!</v>
      </c>
      <c r="I18" s="149" t="e">
        <f t="shared" si="1"/>
        <v>#REF!</v>
      </c>
      <c r="J18" s="108">
        <v>42019</v>
      </c>
      <c r="K18" s="108">
        <v>42024</v>
      </c>
      <c r="L18" s="148" t="s">
        <v>195</v>
      </c>
      <c r="M18" s="148" t="s">
        <v>336</v>
      </c>
      <c r="N18" s="109">
        <v>169</v>
      </c>
      <c r="O18" s="108">
        <v>42166</v>
      </c>
      <c r="P18" s="149">
        <v>2261</v>
      </c>
      <c r="Q18" s="149">
        <v>0</v>
      </c>
      <c r="R18" s="155">
        <v>174135</v>
      </c>
      <c r="S18" s="175"/>
      <c r="T18" s="175"/>
    </row>
    <row r="19" spans="1:20" x14ac:dyDescent="0.35">
      <c r="A19">
        <v>2011</v>
      </c>
      <c r="B19" s="51">
        <v>597560101</v>
      </c>
      <c r="C19" s="149" t="s">
        <v>58</v>
      </c>
      <c r="D19" s="108">
        <v>40452</v>
      </c>
      <c r="E19" s="108">
        <v>40816</v>
      </c>
      <c r="F19" s="149" t="e">
        <f t="shared" si="1"/>
        <v>#REF!</v>
      </c>
      <c r="G19" s="149" t="e">
        <f t="shared" si="1"/>
        <v>#REF!</v>
      </c>
      <c r="H19" s="149" t="e">
        <f t="shared" si="1"/>
        <v>#REF!</v>
      </c>
      <c r="I19" s="149" t="e">
        <f t="shared" si="1"/>
        <v>#REF!</v>
      </c>
      <c r="J19" s="108">
        <v>42026</v>
      </c>
      <c r="K19" s="108" t="s">
        <v>336</v>
      </c>
      <c r="L19" s="148" t="s">
        <v>336</v>
      </c>
      <c r="M19" s="148" t="s">
        <v>195</v>
      </c>
      <c r="N19" s="109">
        <v>0</v>
      </c>
      <c r="O19" s="108" t="s">
        <v>336</v>
      </c>
      <c r="P19" s="149">
        <v>1003</v>
      </c>
      <c r="Q19" s="149">
        <v>0</v>
      </c>
      <c r="R19" s="155">
        <v>77993</v>
      </c>
      <c r="S19" s="175"/>
      <c r="T19" s="175"/>
    </row>
    <row r="20" spans="1:20" x14ac:dyDescent="0.35">
      <c r="A20">
        <v>2011</v>
      </c>
      <c r="B20" s="147">
        <v>597241306</v>
      </c>
      <c r="C20" s="149" t="s">
        <v>241</v>
      </c>
      <c r="D20" s="108">
        <v>40544</v>
      </c>
      <c r="E20" s="108">
        <v>40908</v>
      </c>
      <c r="F20" s="149" t="e">
        <f t="shared" si="1"/>
        <v>#REF!</v>
      </c>
      <c r="G20" s="149" t="e">
        <f t="shared" si="1"/>
        <v>#REF!</v>
      </c>
      <c r="H20" s="149" t="e">
        <f t="shared" si="1"/>
        <v>#REF!</v>
      </c>
      <c r="I20" s="149" t="e">
        <f t="shared" si="1"/>
        <v>#REF!</v>
      </c>
      <c r="J20" s="108">
        <v>42027</v>
      </c>
      <c r="K20" s="108">
        <v>42034</v>
      </c>
      <c r="L20" s="148" t="s">
        <v>195</v>
      </c>
      <c r="M20" s="148" t="s">
        <v>336</v>
      </c>
      <c r="N20" s="109">
        <v>705</v>
      </c>
      <c r="O20" s="108">
        <v>42037</v>
      </c>
      <c r="P20" s="149">
        <v>1807</v>
      </c>
      <c r="Q20" s="149">
        <v>0</v>
      </c>
      <c r="R20" s="155">
        <v>140312</v>
      </c>
      <c r="S20" s="175"/>
      <c r="T20" s="175"/>
    </row>
    <row r="21" spans="1:20" x14ac:dyDescent="0.35">
      <c r="A21" s="147">
        <v>2011</v>
      </c>
      <c r="B21" s="147">
        <v>593695505</v>
      </c>
      <c r="C21" s="149" t="s">
        <v>163</v>
      </c>
      <c r="D21" s="108">
        <v>40544</v>
      </c>
      <c r="E21" s="108">
        <v>40908</v>
      </c>
      <c r="F21" s="149" t="e">
        <f t="shared" si="1"/>
        <v>#REF!</v>
      </c>
      <c r="G21" s="149" t="e">
        <f t="shared" si="1"/>
        <v>#REF!</v>
      </c>
      <c r="H21" s="149" t="e">
        <f t="shared" si="1"/>
        <v>#REF!</v>
      </c>
      <c r="I21" s="149" t="e">
        <f t="shared" si="1"/>
        <v>#REF!</v>
      </c>
      <c r="J21" s="108">
        <v>42040</v>
      </c>
      <c r="K21" s="108" t="s">
        <v>336</v>
      </c>
      <c r="L21" s="148" t="s">
        <v>336</v>
      </c>
      <c r="M21" s="148" t="s">
        <v>195</v>
      </c>
      <c r="N21" s="109">
        <v>8</v>
      </c>
      <c r="O21" s="108" t="s">
        <v>336</v>
      </c>
      <c r="P21" s="149">
        <v>2583</v>
      </c>
      <c r="Q21" s="149">
        <v>0</v>
      </c>
      <c r="R21" s="155">
        <v>201655</v>
      </c>
      <c r="S21" s="175"/>
      <c r="T21" s="175"/>
    </row>
    <row r="22" spans="1:20" x14ac:dyDescent="0.35">
      <c r="A22">
        <v>2011</v>
      </c>
      <c r="B22" s="147">
        <v>596126300</v>
      </c>
      <c r="C22" s="149" t="s">
        <v>167</v>
      </c>
      <c r="D22" s="108">
        <v>40544</v>
      </c>
      <c r="E22" s="108">
        <v>40908</v>
      </c>
      <c r="F22" s="149" t="e">
        <f t="shared" si="1"/>
        <v>#REF!</v>
      </c>
      <c r="G22" s="149" t="e">
        <f t="shared" si="1"/>
        <v>#REF!</v>
      </c>
      <c r="H22" s="149" t="e">
        <f t="shared" si="1"/>
        <v>#REF!</v>
      </c>
      <c r="I22" s="149" t="e">
        <f t="shared" si="1"/>
        <v>#REF!</v>
      </c>
      <c r="J22" s="108">
        <v>42039</v>
      </c>
      <c r="K22" s="108">
        <v>42048</v>
      </c>
      <c r="L22" s="148" t="s">
        <v>195</v>
      </c>
      <c r="M22" s="148" t="s">
        <v>336</v>
      </c>
      <c r="N22" s="109">
        <v>0</v>
      </c>
      <c r="O22" s="108">
        <v>42048</v>
      </c>
      <c r="P22" s="149">
        <v>873</v>
      </c>
      <c r="Q22" s="149">
        <v>0</v>
      </c>
      <c r="R22" s="155">
        <v>67082</v>
      </c>
      <c r="S22" s="175"/>
      <c r="T22" s="175"/>
    </row>
    <row r="23" spans="1:20" x14ac:dyDescent="0.35">
      <c r="A23">
        <v>2011</v>
      </c>
      <c r="B23" s="147">
        <v>594147308</v>
      </c>
      <c r="C23" s="149" t="s">
        <v>255</v>
      </c>
      <c r="D23" s="108">
        <v>40544</v>
      </c>
      <c r="E23" s="108">
        <v>40634</v>
      </c>
      <c r="F23" s="149" t="e">
        <f t="shared" si="1"/>
        <v>#REF!</v>
      </c>
      <c r="G23" s="149" t="e">
        <f t="shared" si="1"/>
        <v>#REF!</v>
      </c>
      <c r="H23" s="149" t="e">
        <f t="shared" si="1"/>
        <v>#REF!</v>
      </c>
      <c r="I23" s="149" t="e">
        <f t="shared" si="1"/>
        <v>#REF!</v>
      </c>
      <c r="J23" s="108">
        <v>42019</v>
      </c>
      <c r="K23" s="108" t="s">
        <v>336</v>
      </c>
      <c r="L23" s="148" t="s">
        <v>336</v>
      </c>
      <c r="M23" s="148" t="s">
        <v>195</v>
      </c>
      <c r="N23" s="109">
        <v>0</v>
      </c>
      <c r="O23" s="108" t="s">
        <v>220</v>
      </c>
      <c r="P23" s="149">
        <v>120</v>
      </c>
      <c r="Q23" s="149">
        <v>0</v>
      </c>
      <c r="R23" s="155">
        <v>9331</v>
      </c>
      <c r="S23" s="175"/>
      <c r="T23" s="175"/>
    </row>
    <row r="24" spans="1:20" x14ac:dyDescent="0.35">
      <c r="A24">
        <v>2011</v>
      </c>
      <c r="B24" s="51">
        <v>598649408</v>
      </c>
      <c r="C24" s="149" t="s">
        <v>168</v>
      </c>
      <c r="D24" s="108">
        <v>40544</v>
      </c>
      <c r="E24" s="108">
        <v>40908</v>
      </c>
      <c r="F24" s="149" t="e">
        <f t="shared" si="1"/>
        <v>#REF!</v>
      </c>
      <c r="G24" s="149" t="e">
        <f t="shared" si="1"/>
        <v>#REF!</v>
      </c>
      <c r="H24" s="149" t="e">
        <f t="shared" si="1"/>
        <v>#REF!</v>
      </c>
      <c r="I24" s="149" t="e">
        <f t="shared" si="1"/>
        <v>#REF!</v>
      </c>
      <c r="J24" s="108">
        <v>42027</v>
      </c>
      <c r="K24" s="108">
        <v>42038</v>
      </c>
      <c r="L24" s="148" t="s">
        <v>195</v>
      </c>
      <c r="M24" s="148" t="s">
        <v>336</v>
      </c>
      <c r="N24" s="109">
        <v>1082</v>
      </c>
      <c r="O24" s="108">
        <v>42044</v>
      </c>
      <c r="P24" s="149">
        <v>1110</v>
      </c>
      <c r="Q24" s="149">
        <v>0</v>
      </c>
      <c r="R24" s="155">
        <v>86658</v>
      </c>
      <c r="S24" s="175"/>
      <c r="T24" s="175"/>
    </row>
    <row r="25" spans="1:20" x14ac:dyDescent="0.35">
      <c r="B25" s="51"/>
      <c r="C25" s="149"/>
      <c r="D25" s="108"/>
      <c r="E25" s="108"/>
      <c r="F25" s="149"/>
      <c r="G25" s="149"/>
      <c r="H25" s="149"/>
      <c r="I25" s="149"/>
      <c r="J25" s="108"/>
      <c r="K25" s="108"/>
      <c r="L25" s="148"/>
      <c r="M25" s="148"/>
      <c r="N25" s="109"/>
      <c r="O25" s="108"/>
      <c r="P25" s="149"/>
      <c r="Q25" s="149"/>
      <c r="R25" s="155"/>
      <c r="S25" s="175"/>
      <c r="T25" s="175"/>
    </row>
    <row r="26" spans="1:20" x14ac:dyDescent="0.35">
      <c r="A26">
        <v>2012</v>
      </c>
      <c r="B26" s="147">
        <v>598529105</v>
      </c>
      <c r="C26" s="149" t="s">
        <v>15</v>
      </c>
      <c r="D26" s="108">
        <v>40909</v>
      </c>
      <c r="E26" s="108">
        <v>41274</v>
      </c>
      <c r="F26" s="149" t="e">
        <f t="shared" ref="F26:I32" si="2">IF((VLOOKUP($B26,Address,F$1,FALSE))="","",(VLOOKUP($B26,Address,F$1,FALSE)))</f>
        <v>#REF!</v>
      </c>
      <c r="G26" s="149" t="e">
        <f t="shared" si="2"/>
        <v>#REF!</v>
      </c>
      <c r="H26" s="149" t="e">
        <f t="shared" si="2"/>
        <v>#REF!</v>
      </c>
      <c r="I26" s="149" t="e">
        <f t="shared" si="2"/>
        <v>#REF!</v>
      </c>
      <c r="J26" s="108">
        <v>42019</v>
      </c>
      <c r="K26" s="108" t="s">
        <v>336</v>
      </c>
      <c r="L26" s="148" t="s">
        <v>336</v>
      </c>
      <c r="M26" s="148" t="s">
        <v>195</v>
      </c>
      <c r="N26" s="109">
        <v>0</v>
      </c>
      <c r="O26" s="108" t="s">
        <v>336</v>
      </c>
      <c r="P26" s="149">
        <v>1477</v>
      </c>
      <c r="Q26" s="149">
        <v>0</v>
      </c>
      <c r="R26" s="155">
        <v>116004</v>
      </c>
      <c r="S26" s="175"/>
      <c r="T26" s="175"/>
    </row>
    <row r="27" spans="1:20" x14ac:dyDescent="0.35">
      <c r="A27">
        <v>2012</v>
      </c>
      <c r="B27" s="147">
        <v>595290206</v>
      </c>
      <c r="C27" s="149" t="s">
        <v>206</v>
      </c>
      <c r="D27" s="108">
        <v>40909</v>
      </c>
      <c r="E27" s="108">
        <v>41274</v>
      </c>
      <c r="F27" s="149" t="e">
        <f t="shared" si="2"/>
        <v>#REF!</v>
      </c>
      <c r="G27" s="149" t="e">
        <f t="shared" si="2"/>
        <v>#REF!</v>
      </c>
      <c r="H27" s="149" t="e">
        <f t="shared" si="2"/>
        <v>#REF!</v>
      </c>
      <c r="I27" s="149" t="e">
        <f t="shared" si="2"/>
        <v>#REF!</v>
      </c>
      <c r="J27" s="108">
        <v>42026</v>
      </c>
      <c r="K27" s="108">
        <v>42080</v>
      </c>
      <c r="L27" s="148" t="s">
        <v>195</v>
      </c>
      <c r="M27" s="148" t="s">
        <v>336</v>
      </c>
      <c r="N27" s="112">
        <v>-73846</v>
      </c>
      <c r="O27" s="108" t="s">
        <v>336</v>
      </c>
      <c r="P27" s="149">
        <v>244</v>
      </c>
      <c r="Q27" s="149">
        <v>3855</v>
      </c>
      <c r="R27" s="155">
        <v>314967</v>
      </c>
      <c r="S27" s="175"/>
      <c r="T27" s="175"/>
    </row>
    <row r="28" spans="1:20" x14ac:dyDescent="0.35">
      <c r="A28">
        <v>2012</v>
      </c>
      <c r="B28" s="147">
        <v>599262300</v>
      </c>
      <c r="C28" s="149" t="s">
        <v>80</v>
      </c>
      <c r="D28" s="108">
        <v>40909</v>
      </c>
      <c r="E28" s="108">
        <v>41274</v>
      </c>
      <c r="F28" s="149" t="e">
        <f t="shared" si="2"/>
        <v>#REF!</v>
      </c>
      <c r="G28" s="149" t="e">
        <f t="shared" si="2"/>
        <v>#REF!</v>
      </c>
      <c r="H28" s="149" t="e">
        <f t="shared" si="2"/>
        <v>#REF!</v>
      </c>
      <c r="I28" s="149" t="e">
        <f t="shared" si="2"/>
        <v>#REF!</v>
      </c>
      <c r="J28" s="108">
        <v>42026</v>
      </c>
      <c r="K28" s="108">
        <v>42080</v>
      </c>
      <c r="L28" s="148" t="s">
        <v>195</v>
      </c>
      <c r="M28" s="148" t="s">
        <v>336</v>
      </c>
      <c r="N28" s="112">
        <v>-19114</v>
      </c>
      <c r="O28" s="108">
        <v>42132</v>
      </c>
      <c r="P28" s="149">
        <v>200</v>
      </c>
      <c r="Q28" s="149">
        <v>3517</v>
      </c>
      <c r="R28" s="155">
        <v>385614</v>
      </c>
      <c r="S28" s="175"/>
      <c r="T28" s="175"/>
    </row>
    <row r="29" spans="1:20" x14ac:dyDescent="0.35">
      <c r="A29">
        <v>2012</v>
      </c>
      <c r="B29" s="148">
        <v>598542801</v>
      </c>
      <c r="C29" s="20" t="s">
        <v>98</v>
      </c>
      <c r="D29" s="108">
        <v>40909</v>
      </c>
      <c r="E29" s="108">
        <v>41274</v>
      </c>
      <c r="F29" s="149" t="e">
        <f t="shared" si="2"/>
        <v>#REF!</v>
      </c>
      <c r="G29" s="149" t="e">
        <f t="shared" si="2"/>
        <v>#REF!</v>
      </c>
      <c r="H29" s="149" t="e">
        <f t="shared" si="2"/>
        <v>#REF!</v>
      </c>
      <c r="I29" s="149" t="e">
        <f t="shared" si="2"/>
        <v>#REF!</v>
      </c>
      <c r="J29" s="108">
        <v>42027</v>
      </c>
      <c r="K29" s="108">
        <v>42101</v>
      </c>
      <c r="L29" s="148" t="s">
        <v>195</v>
      </c>
      <c r="M29" s="148" t="s">
        <v>336</v>
      </c>
      <c r="N29" s="112">
        <v>0</v>
      </c>
      <c r="O29" s="108" t="s">
        <v>220</v>
      </c>
      <c r="P29" s="149">
        <v>570</v>
      </c>
      <c r="Q29" s="149">
        <v>0</v>
      </c>
      <c r="R29" s="155">
        <v>38766</v>
      </c>
      <c r="S29" s="175"/>
      <c r="T29" s="175"/>
    </row>
    <row r="30" spans="1:20" x14ac:dyDescent="0.35">
      <c r="A30">
        <v>2012</v>
      </c>
      <c r="B30" s="148">
        <v>598649408</v>
      </c>
      <c r="C30" s="44" t="s">
        <v>168</v>
      </c>
      <c r="D30" s="108">
        <v>40909</v>
      </c>
      <c r="E30" s="108">
        <v>41274</v>
      </c>
      <c r="F30" s="149" t="e">
        <f t="shared" si="2"/>
        <v>#REF!</v>
      </c>
      <c r="G30" s="149" t="e">
        <f t="shared" si="2"/>
        <v>#REF!</v>
      </c>
      <c r="H30" s="149" t="e">
        <f t="shared" si="2"/>
        <v>#REF!</v>
      </c>
      <c r="I30" s="149" t="e">
        <f t="shared" si="2"/>
        <v>#REF!</v>
      </c>
      <c r="J30" s="108">
        <v>42027</v>
      </c>
      <c r="K30" s="108">
        <v>42038</v>
      </c>
      <c r="L30" s="148" t="s">
        <v>195</v>
      </c>
      <c r="M30" s="148" t="s">
        <v>336</v>
      </c>
      <c r="N30" s="112">
        <v>2448</v>
      </c>
      <c r="O30" s="108">
        <v>42044</v>
      </c>
      <c r="P30" s="149">
        <v>1275</v>
      </c>
      <c r="Q30" s="149">
        <v>0</v>
      </c>
      <c r="R30" s="155">
        <v>100139</v>
      </c>
      <c r="S30" s="175"/>
      <c r="T30" s="175"/>
    </row>
    <row r="31" spans="1:20" x14ac:dyDescent="0.35">
      <c r="A31">
        <v>2012</v>
      </c>
      <c r="B31" s="148">
        <v>593647407</v>
      </c>
      <c r="C31" s="41" t="s">
        <v>183</v>
      </c>
      <c r="D31" s="108">
        <v>40909</v>
      </c>
      <c r="E31" s="108">
        <v>41274</v>
      </c>
      <c r="F31" s="149" t="e">
        <f t="shared" si="2"/>
        <v>#REF!</v>
      </c>
      <c r="G31" s="149" t="e">
        <f t="shared" si="2"/>
        <v>#REF!</v>
      </c>
      <c r="H31" s="149" t="e">
        <f t="shared" si="2"/>
        <v>#REF!</v>
      </c>
      <c r="I31" s="149" t="e">
        <f t="shared" si="2"/>
        <v>#REF!</v>
      </c>
      <c r="J31" s="108">
        <v>42024</v>
      </c>
      <c r="K31" s="108" t="s">
        <v>336</v>
      </c>
      <c r="L31" s="148" t="s">
        <v>336</v>
      </c>
      <c r="M31" s="148" t="s">
        <v>195</v>
      </c>
      <c r="N31" s="112">
        <v>0</v>
      </c>
      <c r="O31" s="108" t="s">
        <v>336</v>
      </c>
      <c r="P31" s="149">
        <v>28</v>
      </c>
      <c r="Q31" s="149">
        <v>0</v>
      </c>
      <c r="R31" s="155">
        <v>2199</v>
      </c>
      <c r="S31" s="175"/>
      <c r="T31" s="175"/>
    </row>
    <row r="32" spans="1:20" x14ac:dyDescent="0.35">
      <c r="A32">
        <v>2012</v>
      </c>
      <c r="B32" s="148">
        <v>596948000</v>
      </c>
      <c r="C32" s="41" t="s">
        <v>77</v>
      </c>
      <c r="D32" s="108">
        <v>40909</v>
      </c>
      <c r="E32" s="108">
        <v>41274</v>
      </c>
      <c r="F32" s="149" t="e">
        <f t="shared" si="2"/>
        <v>#REF!</v>
      </c>
      <c r="G32" s="149" t="e">
        <f t="shared" si="2"/>
        <v>#REF!</v>
      </c>
      <c r="H32" s="149" t="e">
        <f t="shared" si="2"/>
        <v>#REF!</v>
      </c>
      <c r="I32" s="149" t="e">
        <f t="shared" si="2"/>
        <v>#REF!</v>
      </c>
      <c r="J32" s="108">
        <v>42040</v>
      </c>
      <c r="K32" s="108" t="s">
        <v>336</v>
      </c>
      <c r="L32" s="148" t="s">
        <v>336</v>
      </c>
      <c r="M32" s="148" t="s">
        <v>195</v>
      </c>
      <c r="N32" s="112">
        <v>0</v>
      </c>
      <c r="O32" s="108" t="s">
        <v>336</v>
      </c>
      <c r="P32" s="149">
        <v>1129</v>
      </c>
      <c r="Q32" s="149">
        <v>0</v>
      </c>
      <c r="R32" s="155">
        <v>88672</v>
      </c>
      <c r="S32" s="175"/>
      <c r="T32" s="175"/>
    </row>
    <row r="33" spans="1:20" x14ac:dyDescent="0.35">
      <c r="B33" s="148"/>
      <c r="C33" s="41"/>
      <c r="D33" s="108"/>
      <c r="E33" s="108"/>
      <c r="F33" s="149"/>
      <c r="G33" s="149"/>
      <c r="H33" s="149"/>
      <c r="I33" s="149"/>
      <c r="J33" s="108"/>
      <c r="K33" s="108"/>
      <c r="L33" s="148"/>
      <c r="M33" s="148"/>
      <c r="N33" s="112"/>
      <c r="O33" s="108"/>
      <c r="P33" s="149"/>
      <c r="Q33" s="149"/>
      <c r="R33" s="155"/>
      <c r="S33" s="175"/>
      <c r="T33" s="175"/>
    </row>
    <row r="34" spans="1:20" x14ac:dyDescent="0.35">
      <c r="A34">
        <v>2013</v>
      </c>
      <c r="B34" s="148">
        <v>594540304</v>
      </c>
      <c r="C34" s="149" t="s">
        <v>299</v>
      </c>
      <c r="D34" s="108">
        <v>41091</v>
      </c>
      <c r="E34" s="108">
        <v>41455</v>
      </c>
      <c r="F34" s="149" t="e">
        <f t="shared" ref="F34:I60" si="3">IF((VLOOKUP($B34,Address,F$1,FALSE))="","",(VLOOKUP($B34,Address,F$1,FALSE)))</f>
        <v>#REF!</v>
      </c>
      <c r="G34" s="149" t="e">
        <f t="shared" si="3"/>
        <v>#REF!</v>
      </c>
      <c r="H34" s="149" t="e">
        <f t="shared" si="3"/>
        <v>#REF!</v>
      </c>
      <c r="I34" s="149" t="e">
        <f t="shared" si="3"/>
        <v>#REF!</v>
      </c>
      <c r="J34" s="108">
        <v>42044</v>
      </c>
      <c r="K34" s="108" t="s">
        <v>336</v>
      </c>
      <c r="L34" s="148" t="s">
        <v>336</v>
      </c>
      <c r="M34" s="148" t="s">
        <v>195</v>
      </c>
      <c r="N34" s="112">
        <v>47</v>
      </c>
      <c r="O34" s="108" t="s">
        <v>336</v>
      </c>
      <c r="P34" s="149">
        <v>732</v>
      </c>
      <c r="Q34" s="149">
        <v>0</v>
      </c>
      <c r="R34" s="155">
        <v>57577</v>
      </c>
      <c r="S34" s="175"/>
      <c r="T34" s="175"/>
    </row>
    <row r="35" spans="1:20" x14ac:dyDescent="0.35">
      <c r="A35">
        <v>2013</v>
      </c>
      <c r="B35" s="148">
        <v>597148808</v>
      </c>
      <c r="C35" s="149" t="s">
        <v>298</v>
      </c>
      <c r="D35" s="108">
        <v>41091</v>
      </c>
      <c r="E35" s="108">
        <v>41455</v>
      </c>
      <c r="F35" s="149" t="e">
        <f t="shared" si="3"/>
        <v>#REF!</v>
      </c>
      <c r="G35" s="149" t="e">
        <f t="shared" si="3"/>
        <v>#REF!</v>
      </c>
      <c r="H35" s="149" t="e">
        <f t="shared" si="3"/>
        <v>#REF!</v>
      </c>
      <c r="I35" s="149" t="e">
        <f t="shared" si="3"/>
        <v>#REF!</v>
      </c>
      <c r="J35" s="108">
        <v>42037</v>
      </c>
      <c r="K35" s="108" t="s">
        <v>336</v>
      </c>
      <c r="L35" s="148" t="s">
        <v>336</v>
      </c>
      <c r="M35" s="148" t="s">
        <v>195</v>
      </c>
      <c r="N35" s="112">
        <v>0</v>
      </c>
      <c r="O35" s="108" t="s">
        <v>336</v>
      </c>
      <c r="P35" s="149">
        <v>244</v>
      </c>
      <c r="Q35" s="149">
        <v>2</v>
      </c>
      <c r="R35" s="155">
        <v>19191</v>
      </c>
      <c r="S35" s="175"/>
      <c r="T35" s="175"/>
    </row>
    <row r="36" spans="1:20" x14ac:dyDescent="0.35">
      <c r="A36">
        <v>2013</v>
      </c>
      <c r="B36" s="148">
        <v>599084902</v>
      </c>
      <c r="C36" s="149" t="s">
        <v>302</v>
      </c>
      <c r="D36" s="108">
        <v>41091</v>
      </c>
      <c r="E36" s="108">
        <v>41455</v>
      </c>
      <c r="F36" s="149" t="e">
        <f t="shared" si="3"/>
        <v>#REF!</v>
      </c>
      <c r="G36" s="149" t="e">
        <f t="shared" si="3"/>
        <v>#REF!</v>
      </c>
      <c r="H36" s="149" t="e">
        <f t="shared" si="3"/>
        <v>#REF!</v>
      </c>
      <c r="I36" s="149" t="e">
        <f t="shared" si="3"/>
        <v>#REF!</v>
      </c>
      <c r="J36" s="108">
        <v>42167</v>
      </c>
      <c r="K36" s="108" t="s">
        <v>336</v>
      </c>
      <c r="L36" s="148" t="s">
        <v>336</v>
      </c>
      <c r="M36" s="148" t="s">
        <v>195</v>
      </c>
      <c r="N36" s="112">
        <v>122</v>
      </c>
      <c r="O36" s="108" t="s">
        <v>336</v>
      </c>
      <c r="P36" s="149">
        <v>853</v>
      </c>
      <c r="Q36" s="149">
        <v>0</v>
      </c>
      <c r="R36" s="155">
        <v>67092</v>
      </c>
      <c r="S36" s="175"/>
      <c r="T36" s="175"/>
    </row>
    <row r="37" spans="1:20" x14ac:dyDescent="0.35">
      <c r="A37" s="147">
        <v>2013</v>
      </c>
      <c r="B37" s="148">
        <v>597560408</v>
      </c>
      <c r="C37" s="149" t="s">
        <v>258</v>
      </c>
      <c r="D37" s="108">
        <v>41275</v>
      </c>
      <c r="E37" s="108">
        <v>41639</v>
      </c>
      <c r="F37" s="149" t="e">
        <f t="shared" si="3"/>
        <v>#REF!</v>
      </c>
      <c r="G37" s="149" t="e">
        <f t="shared" si="3"/>
        <v>#REF!</v>
      </c>
      <c r="H37" s="149" t="e">
        <f t="shared" si="3"/>
        <v>#REF!</v>
      </c>
      <c r="I37" s="149" t="e">
        <f t="shared" si="3"/>
        <v>#REF!</v>
      </c>
      <c r="J37" s="108">
        <v>42104</v>
      </c>
      <c r="K37" s="108" t="s">
        <v>336</v>
      </c>
      <c r="L37" s="148" t="s">
        <v>336</v>
      </c>
      <c r="M37" s="148" t="s">
        <v>195</v>
      </c>
      <c r="N37" s="112">
        <v>0</v>
      </c>
      <c r="O37" s="108" t="s">
        <v>336</v>
      </c>
      <c r="P37" s="149">
        <v>2382</v>
      </c>
      <c r="Q37" s="149">
        <v>907</v>
      </c>
      <c r="R37" s="155">
        <v>258318</v>
      </c>
      <c r="S37" s="175"/>
      <c r="T37" s="175"/>
    </row>
    <row r="38" spans="1:20" x14ac:dyDescent="0.35">
      <c r="A38" s="147">
        <v>2013</v>
      </c>
      <c r="B38" s="147">
        <v>591888607</v>
      </c>
      <c r="C38" s="149" t="s">
        <v>23</v>
      </c>
      <c r="D38" s="108">
        <v>41275</v>
      </c>
      <c r="E38" s="108">
        <v>41639</v>
      </c>
      <c r="F38" s="149" t="e">
        <f t="shared" si="3"/>
        <v>#REF!</v>
      </c>
      <c r="G38" s="149" t="e">
        <f t="shared" si="3"/>
        <v>#REF!</v>
      </c>
      <c r="H38" s="149" t="e">
        <f t="shared" si="3"/>
        <v>#REF!</v>
      </c>
      <c r="I38" s="149" t="e">
        <f t="shared" si="3"/>
        <v>#REF!</v>
      </c>
      <c r="J38" s="108">
        <v>42139</v>
      </c>
      <c r="K38" s="108" t="s">
        <v>336</v>
      </c>
      <c r="L38" s="148" t="s">
        <v>336</v>
      </c>
      <c r="M38" s="148" t="s">
        <v>195</v>
      </c>
      <c r="N38" s="112">
        <v>-53</v>
      </c>
      <c r="O38" s="108" t="s">
        <v>336</v>
      </c>
      <c r="P38" s="149">
        <v>849</v>
      </c>
      <c r="Q38" s="149">
        <v>652</v>
      </c>
      <c r="R38" s="155">
        <v>90135</v>
      </c>
      <c r="S38" s="175"/>
      <c r="T38" s="175"/>
    </row>
    <row r="39" spans="1:20" x14ac:dyDescent="0.35">
      <c r="A39" s="147">
        <v>2013</v>
      </c>
      <c r="B39" s="147">
        <v>595903410</v>
      </c>
      <c r="C39" s="22" t="s">
        <v>24</v>
      </c>
      <c r="D39" s="108">
        <v>41275</v>
      </c>
      <c r="E39" s="108">
        <v>41639</v>
      </c>
      <c r="F39" s="149" t="e">
        <f t="shared" si="3"/>
        <v>#REF!</v>
      </c>
      <c r="G39" s="149" t="e">
        <f t="shared" si="3"/>
        <v>#REF!</v>
      </c>
      <c r="H39" s="149" t="e">
        <f t="shared" si="3"/>
        <v>#REF!</v>
      </c>
      <c r="I39" s="149" t="e">
        <f t="shared" si="3"/>
        <v>#REF!</v>
      </c>
      <c r="J39" s="108">
        <v>42170</v>
      </c>
      <c r="K39" s="108">
        <v>42180</v>
      </c>
      <c r="L39" s="148" t="s">
        <v>195</v>
      </c>
      <c r="M39" s="148" t="s">
        <v>336</v>
      </c>
      <c r="N39" s="112">
        <v>460</v>
      </c>
      <c r="O39" s="108">
        <v>42258</v>
      </c>
      <c r="P39" s="149">
        <v>2179</v>
      </c>
      <c r="Q39" s="149">
        <v>0</v>
      </c>
      <c r="R39" s="155">
        <v>183441</v>
      </c>
      <c r="S39" s="175"/>
      <c r="T39" s="175"/>
    </row>
    <row r="40" spans="1:20" x14ac:dyDescent="0.35">
      <c r="A40" s="147">
        <v>2013</v>
      </c>
      <c r="B40" s="147">
        <v>595903402</v>
      </c>
      <c r="C40" s="149" t="s">
        <v>181</v>
      </c>
      <c r="D40" s="108">
        <v>41275</v>
      </c>
      <c r="E40" s="108">
        <v>41639</v>
      </c>
      <c r="F40" s="149" t="e">
        <f t="shared" si="3"/>
        <v>#REF!</v>
      </c>
      <c r="G40" s="149" t="e">
        <f t="shared" si="3"/>
        <v>#REF!</v>
      </c>
      <c r="H40" s="149" t="e">
        <f t="shared" si="3"/>
        <v>#REF!</v>
      </c>
      <c r="I40" s="149" t="e">
        <f t="shared" si="3"/>
        <v>#REF!</v>
      </c>
      <c r="J40" s="108">
        <v>42170</v>
      </c>
      <c r="K40" s="108">
        <v>42177</v>
      </c>
      <c r="L40" s="148" t="s">
        <v>195</v>
      </c>
      <c r="M40" s="148" t="s">
        <v>336</v>
      </c>
      <c r="N40" s="112">
        <v>762</v>
      </c>
      <c r="O40" s="108">
        <v>42258</v>
      </c>
      <c r="P40" s="149">
        <v>2821</v>
      </c>
      <c r="Q40" s="149">
        <v>0</v>
      </c>
      <c r="R40" s="155">
        <v>217533</v>
      </c>
      <c r="S40" s="175"/>
      <c r="T40" s="175"/>
    </row>
    <row r="41" spans="1:20" x14ac:dyDescent="0.35">
      <c r="A41" s="147">
        <v>2013</v>
      </c>
      <c r="B41" s="147">
        <v>595903428</v>
      </c>
      <c r="C41" s="22" t="s">
        <v>256</v>
      </c>
      <c r="D41" s="108">
        <v>41275</v>
      </c>
      <c r="E41" s="108">
        <v>41639</v>
      </c>
      <c r="F41" s="149" t="e">
        <f t="shared" si="3"/>
        <v>#REF!</v>
      </c>
      <c r="G41" s="149" t="e">
        <f t="shared" si="3"/>
        <v>#REF!</v>
      </c>
      <c r="H41" s="149" t="e">
        <f t="shared" si="3"/>
        <v>#REF!</v>
      </c>
      <c r="I41" s="149" t="e">
        <f t="shared" si="3"/>
        <v>#REF!</v>
      </c>
      <c r="J41" s="108">
        <v>42170</v>
      </c>
      <c r="K41" s="108">
        <v>42181</v>
      </c>
      <c r="L41" s="148" t="s">
        <v>195</v>
      </c>
      <c r="M41" s="148" t="s">
        <v>336</v>
      </c>
      <c r="N41" s="112">
        <v>805</v>
      </c>
      <c r="O41" s="108">
        <v>42258</v>
      </c>
      <c r="P41" s="149">
        <v>1680</v>
      </c>
      <c r="Q41" s="149">
        <v>0</v>
      </c>
      <c r="R41" s="155">
        <v>131828</v>
      </c>
      <c r="S41" s="175"/>
      <c r="T41" s="175"/>
    </row>
    <row r="42" spans="1:20" x14ac:dyDescent="0.35">
      <c r="A42" s="147">
        <v>2013</v>
      </c>
      <c r="B42" s="148">
        <v>597582907</v>
      </c>
      <c r="C42" s="149" t="s">
        <v>247</v>
      </c>
      <c r="D42" s="108">
        <v>41275</v>
      </c>
      <c r="E42" s="108">
        <v>41639</v>
      </c>
      <c r="F42" s="149" t="e">
        <f t="shared" si="3"/>
        <v>#REF!</v>
      </c>
      <c r="G42" s="149" t="e">
        <f t="shared" si="3"/>
        <v>#REF!</v>
      </c>
      <c r="H42" s="149" t="e">
        <f t="shared" si="3"/>
        <v>#REF!</v>
      </c>
      <c r="I42" s="149" t="e">
        <f t="shared" si="3"/>
        <v>#REF!</v>
      </c>
      <c r="J42" s="108">
        <v>42121</v>
      </c>
      <c r="K42" s="108" t="s">
        <v>336</v>
      </c>
      <c r="L42" s="148" t="s">
        <v>336</v>
      </c>
      <c r="M42" s="148" t="s">
        <v>195</v>
      </c>
      <c r="N42" s="112">
        <v>0</v>
      </c>
      <c r="O42" s="108" t="s">
        <v>336</v>
      </c>
      <c r="P42" s="149">
        <v>297</v>
      </c>
      <c r="Q42" s="149">
        <v>857</v>
      </c>
      <c r="R42" s="155">
        <v>90681</v>
      </c>
      <c r="S42" s="175"/>
      <c r="T42" s="175"/>
    </row>
    <row r="43" spans="1:20" x14ac:dyDescent="0.35">
      <c r="A43" s="147">
        <v>2013</v>
      </c>
      <c r="B43" s="147">
        <v>598899201</v>
      </c>
      <c r="C43" s="149" t="s">
        <v>42</v>
      </c>
      <c r="D43" s="108">
        <v>41275</v>
      </c>
      <c r="E43" s="108">
        <v>41639</v>
      </c>
      <c r="F43" s="149" t="e">
        <f t="shared" si="3"/>
        <v>#REF!</v>
      </c>
      <c r="G43" s="149" t="e">
        <f t="shared" si="3"/>
        <v>#REF!</v>
      </c>
      <c r="H43" s="149" t="e">
        <f t="shared" si="3"/>
        <v>#REF!</v>
      </c>
      <c r="I43" s="149" t="e">
        <f t="shared" si="3"/>
        <v>#REF!</v>
      </c>
      <c r="J43" s="108">
        <v>42171</v>
      </c>
      <c r="K43" s="108">
        <v>42186</v>
      </c>
      <c r="L43" s="148" t="s">
        <v>195</v>
      </c>
      <c r="M43" s="148" t="s">
        <v>336</v>
      </c>
      <c r="N43" s="112">
        <v>162</v>
      </c>
      <c r="O43" s="108">
        <v>42186</v>
      </c>
      <c r="P43" s="149">
        <v>691</v>
      </c>
      <c r="Q43" s="149">
        <v>528</v>
      </c>
      <c r="R43" s="155">
        <v>95933</v>
      </c>
      <c r="S43" s="175"/>
      <c r="T43" s="175"/>
    </row>
    <row r="44" spans="1:20" x14ac:dyDescent="0.35">
      <c r="A44" s="147">
        <v>2013</v>
      </c>
      <c r="B44" s="147">
        <v>599102506</v>
      </c>
      <c r="C44" s="149" t="s">
        <v>248</v>
      </c>
      <c r="D44" s="108">
        <v>41275</v>
      </c>
      <c r="E44" s="108">
        <v>41639</v>
      </c>
      <c r="F44" s="149" t="e">
        <f t="shared" si="3"/>
        <v>#REF!</v>
      </c>
      <c r="G44" s="149" t="e">
        <f t="shared" si="3"/>
        <v>#REF!</v>
      </c>
      <c r="H44" s="149" t="e">
        <f t="shared" si="3"/>
        <v>#REF!</v>
      </c>
      <c r="I44" s="149" t="e">
        <f t="shared" si="3"/>
        <v>#REF!</v>
      </c>
      <c r="J44" s="108">
        <v>42171</v>
      </c>
      <c r="K44" s="108">
        <v>42186</v>
      </c>
      <c r="L44" s="148" t="s">
        <v>195</v>
      </c>
      <c r="M44" s="148" t="s">
        <v>336</v>
      </c>
      <c r="N44" s="112">
        <v>914</v>
      </c>
      <c r="O44" s="108">
        <v>42186</v>
      </c>
      <c r="P44" s="149">
        <v>1052</v>
      </c>
      <c r="Q44" s="149">
        <v>0</v>
      </c>
      <c r="R44" s="155">
        <v>75595</v>
      </c>
      <c r="S44" s="175"/>
      <c r="T44" s="175"/>
    </row>
    <row r="45" spans="1:20" x14ac:dyDescent="0.35">
      <c r="A45" s="147">
        <v>2013</v>
      </c>
      <c r="B45" s="147">
        <v>599262300</v>
      </c>
      <c r="C45" s="149" t="s">
        <v>80</v>
      </c>
      <c r="D45" s="108">
        <v>41275</v>
      </c>
      <c r="E45" s="108">
        <v>41639</v>
      </c>
      <c r="F45" s="149" t="e">
        <f t="shared" si="3"/>
        <v>#REF!</v>
      </c>
      <c r="G45" s="149" t="e">
        <f t="shared" si="3"/>
        <v>#REF!</v>
      </c>
      <c r="H45" s="149" t="e">
        <f t="shared" si="3"/>
        <v>#REF!</v>
      </c>
      <c r="I45" s="149" t="e">
        <f t="shared" si="3"/>
        <v>#REF!</v>
      </c>
      <c r="J45" s="108">
        <v>42212</v>
      </c>
      <c r="K45" s="108" t="s">
        <v>336</v>
      </c>
      <c r="L45" s="148" t="s">
        <v>336</v>
      </c>
      <c r="M45" s="148" t="s">
        <v>195</v>
      </c>
      <c r="N45" s="112">
        <v>14454</v>
      </c>
      <c r="O45" s="108" t="s">
        <v>336</v>
      </c>
      <c r="P45" s="149">
        <v>198</v>
      </c>
      <c r="Q45" s="149">
        <v>3566</v>
      </c>
      <c r="R45" s="155">
        <v>289226</v>
      </c>
      <c r="S45" s="175"/>
      <c r="T45" s="175"/>
    </row>
    <row r="46" spans="1:20" x14ac:dyDescent="0.35">
      <c r="A46" s="147">
        <v>2013</v>
      </c>
      <c r="B46" s="147">
        <v>595290206</v>
      </c>
      <c r="C46" s="149" t="s">
        <v>206</v>
      </c>
      <c r="D46" s="108">
        <v>41275</v>
      </c>
      <c r="E46" s="108">
        <v>41639</v>
      </c>
      <c r="F46" s="149" t="e">
        <f t="shared" si="3"/>
        <v>#REF!</v>
      </c>
      <c r="G46" s="149" t="e">
        <f t="shared" si="3"/>
        <v>#REF!</v>
      </c>
      <c r="H46" s="149" t="e">
        <f t="shared" si="3"/>
        <v>#REF!</v>
      </c>
      <c r="I46" s="149" t="e">
        <f t="shared" si="3"/>
        <v>#REF!</v>
      </c>
      <c r="J46" s="108">
        <v>42212</v>
      </c>
      <c r="K46" s="108" t="s">
        <v>336</v>
      </c>
      <c r="L46" s="148" t="s">
        <v>336</v>
      </c>
      <c r="M46" s="148" t="s">
        <v>195</v>
      </c>
      <c r="N46" s="112">
        <v>-100321</v>
      </c>
      <c r="O46" s="108" t="s">
        <v>336</v>
      </c>
      <c r="P46" s="149">
        <v>221</v>
      </c>
      <c r="Q46" s="149">
        <v>4655</v>
      </c>
      <c r="R46" s="155">
        <v>374672</v>
      </c>
      <c r="S46" s="175"/>
      <c r="T46" s="175"/>
    </row>
    <row r="47" spans="1:20" x14ac:dyDescent="0.35">
      <c r="A47" s="147">
        <v>2013</v>
      </c>
      <c r="B47" s="147">
        <v>598599504</v>
      </c>
      <c r="C47" s="149" t="s">
        <v>82</v>
      </c>
      <c r="D47" s="108">
        <v>41275</v>
      </c>
      <c r="E47" s="108">
        <v>41639</v>
      </c>
      <c r="F47" s="149" t="e">
        <f t="shared" si="3"/>
        <v>#REF!</v>
      </c>
      <c r="G47" s="149" t="e">
        <f t="shared" si="3"/>
        <v>#REF!</v>
      </c>
      <c r="H47" s="149" t="e">
        <f t="shared" si="3"/>
        <v>#REF!</v>
      </c>
      <c r="I47" s="149" t="e">
        <f t="shared" si="3"/>
        <v>#REF!</v>
      </c>
      <c r="J47" s="108">
        <v>42172</v>
      </c>
      <c r="K47" s="108">
        <v>42191</v>
      </c>
      <c r="L47" s="148" t="s">
        <v>195</v>
      </c>
      <c r="M47" s="148" t="s">
        <v>336</v>
      </c>
      <c r="N47" s="112">
        <v>1827</v>
      </c>
      <c r="O47" s="108">
        <v>42191</v>
      </c>
      <c r="P47" s="149">
        <v>1933</v>
      </c>
      <c r="Q47" s="149">
        <v>0</v>
      </c>
      <c r="R47" s="155">
        <v>150618</v>
      </c>
      <c r="S47" s="175"/>
      <c r="T47" s="175"/>
    </row>
    <row r="48" spans="1:20" x14ac:dyDescent="0.35">
      <c r="A48" s="147">
        <v>2013</v>
      </c>
      <c r="B48" s="147">
        <v>597241306</v>
      </c>
      <c r="C48" s="149" t="s">
        <v>241</v>
      </c>
      <c r="D48" s="108">
        <v>41275</v>
      </c>
      <c r="E48" s="108">
        <v>41639</v>
      </c>
      <c r="F48" s="149" t="e">
        <f t="shared" si="3"/>
        <v>#REF!</v>
      </c>
      <c r="G48" s="149" t="e">
        <f t="shared" si="3"/>
        <v>#REF!</v>
      </c>
      <c r="H48" s="149" t="e">
        <f t="shared" si="3"/>
        <v>#REF!</v>
      </c>
      <c r="I48" s="149" t="e">
        <f t="shared" si="3"/>
        <v>#REF!</v>
      </c>
      <c r="J48" s="108">
        <v>42172</v>
      </c>
      <c r="K48" s="108" t="s">
        <v>336</v>
      </c>
      <c r="L48" s="148" t="s">
        <v>336</v>
      </c>
      <c r="M48" s="148" t="s">
        <v>195</v>
      </c>
      <c r="N48" s="112">
        <v>1524</v>
      </c>
      <c r="O48" s="108" t="s">
        <v>336</v>
      </c>
      <c r="P48" s="149">
        <v>1834</v>
      </c>
      <c r="Q48" s="149">
        <v>0</v>
      </c>
      <c r="R48" s="155">
        <v>4644</v>
      </c>
      <c r="S48" s="175"/>
      <c r="T48" s="175"/>
    </row>
    <row r="49" spans="1:20" x14ac:dyDescent="0.35">
      <c r="A49" s="147">
        <v>2013</v>
      </c>
      <c r="B49" s="147">
        <v>590890703</v>
      </c>
      <c r="C49" s="149" t="s">
        <v>271</v>
      </c>
      <c r="D49" s="108">
        <v>41275</v>
      </c>
      <c r="E49" s="108">
        <v>41639</v>
      </c>
      <c r="F49" s="149" t="e">
        <f t="shared" si="3"/>
        <v>#REF!</v>
      </c>
      <c r="G49" s="149" t="e">
        <f t="shared" si="3"/>
        <v>#REF!</v>
      </c>
      <c r="H49" s="149" t="e">
        <f t="shared" si="3"/>
        <v>#REF!</v>
      </c>
      <c r="I49" s="149" t="e">
        <f t="shared" si="3"/>
        <v>#REF!</v>
      </c>
      <c r="J49" s="108">
        <v>42153</v>
      </c>
      <c r="K49" s="108">
        <v>42186</v>
      </c>
      <c r="L49" s="148" t="s">
        <v>195</v>
      </c>
      <c r="M49" s="148" t="s">
        <v>336</v>
      </c>
      <c r="N49" s="112">
        <v>0</v>
      </c>
      <c r="O49" s="108" t="s">
        <v>220</v>
      </c>
      <c r="P49" s="149">
        <v>1387</v>
      </c>
      <c r="Q49" s="149">
        <v>0</v>
      </c>
      <c r="R49" s="155">
        <v>108283</v>
      </c>
      <c r="S49" s="175"/>
      <c r="T49" s="175"/>
    </row>
    <row r="50" spans="1:20" x14ac:dyDescent="0.35">
      <c r="A50" s="147">
        <v>2013</v>
      </c>
      <c r="B50" s="147">
        <v>597361104</v>
      </c>
      <c r="C50" s="149" t="s">
        <v>90</v>
      </c>
      <c r="D50" s="108">
        <v>41275</v>
      </c>
      <c r="E50" s="108">
        <v>41639</v>
      </c>
      <c r="F50" s="149" t="e">
        <f t="shared" si="3"/>
        <v>#REF!</v>
      </c>
      <c r="G50" s="149" t="e">
        <f t="shared" si="3"/>
        <v>#REF!</v>
      </c>
      <c r="H50" s="149" t="e">
        <f t="shared" si="3"/>
        <v>#REF!</v>
      </c>
      <c r="I50" s="149" t="e">
        <f t="shared" si="3"/>
        <v>#REF!</v>
      </c>
      <c r="J50" s="108">
        <v>42172</v>
      </c>
      <c r="K50" s="108">
        <v>42186</v>
      </c>
      <c r="L50" s="148" t="s">
        <v>195</v>
      </c>
      <c r="M50" s="148" t="s">
        <v>336</v>
      </c>
      <c r="N50" s="112">
        <v>21</v>
      </c>
      <c r="O50" s="108">
        <v>42186</v>
      </c>
      <c r="P50" s="149">
        <v>1345</v>
      </c>
      <c r="Q50" s="149">
        <v>0</v>
      </c>
      <c r="R50" s="155">
        <v>106111</v>
      </c>
      <c r="S50" s="175"/>
      <c r="T50" s="175"/>
    </row>
    <row r="51" spans="1:20" x14ac:dyDescent="0.35">
      <c r="A51" s="147">
        <v>2013</v>
      </c>
      <c r="B51" s="148">
        <v>598542801</v>
      </c>
      <c r="C51" s="149" t="s">
        <v>98</v>
      </c>
      <c r="D51" s="108">
        <v>41275</v>
      </c>
      <c r="E51" s="108">
        <v>41639</v>
      </c>
      <c r="F51" s="149" t="e">
        <f t="shared" si="3"/>
        <v>#REF!</v>
      </c>
      <c r="G51" s="149" t="e">
        <f t="shared" si="3"/>
        <v>#REF!</v>
      </c>
      <c r="H51" s="149" t="e">
        <f t="shared" si="3"/>
        <v>#REF!</v>
      </c>
      <c r="I51" s="149" t="e">
        <f t="shared" si="3"/>
        <v>#REF!</v>
      </c>
      <c r="J51" s="108" t="s">
        <v>336</v>
      </c>
      <c r="K51" s="108" t="s">
        <v>336</v>
      </c>
      <c r="L51" s="148" t="s">
        <v>336</v>
      </c>
      <c r="M51" s="148" t="s">
        <v>195</v>
      </c>
      <c r="N51" s="112">
        <v>0</v>
      </c>
      <c r="O51" s="108" t="s">
        <v>336</v>
      </c>
      <c r="P51" s="149">
        <v>375</v>
      </c>
      <c r="Q51" s="149">
        <v>0</v>
      </c>
      <c r="R51" s="155">
        <v>25504</v>
      </c>
      <c r="S51" s="175"/>
      <c r="T51" s="175"/>
    </row>
    <row r="52" spans="1:20" x14ac:dyDescent="0.35">
      <c r="A52" s="147">
        <v>2013</v>
      </c>
      <c r="B52" s="147">
        <v>596091801</v>
      </c>
      <c r="C52" s="149" t="s">
        <v>270</v>
      </c>
      <c r="D52" s="108">
        <v>40909</v>
      </c>
      <c r="E52" s="108">
        <v>41639</v>
      </c>
      <c r="F52" s="149" t="e">
        <f t="shared" si="3"/>
        <v>#REF!</v>
      </c>
      <c r="G52" s="149" t="e">
        <f t="shared" si="3"/>
        <v>#REF!</v>
      </c>
      <c r="H52" s="149" t="e">
        <f t="shared" si="3"/>
        <v>#REF!</v>
      </c>
      <c r="I52" s="149" t="e">
        <f t="shared" si="3"/>
        <v>#REF!</v>
      </c>
      <c r="J52" s="108">
        <v>42200</v>
      </c>
      <c r="K52" s="108">
        <v>42221</v>
      </c>
      <c r="L52" s="148" t="s">
        <v>195</v>
      </c>
      <c r="M52" s="148" t="s">
        <v>336</v>
      </c>
      <c r="N52" s="112">
        <v>0</v>
      </c>
      <c r="O52" s="108" t="s">
        <v>220</v>
      </c>
      <c r="P52" s="149">
        <v>2922</v>
      </c>
      <c r="Q52" s="149">
        <v>0</v>
      </c>
      <c r="R52" s="155">
        <v>228121</v>
      </c>
      <c r="S52" s="175"/>
      <c r="T52" s="175"/>
    </row>
    <row r="53" spans="1:20" x14ac:dyDescent="0.35">
      <c r="A53" s="147">
        <v>2013</v>
      </c>
      <c r="B53" s="148">
        <v>596499509</v>
      </c>
      <c r="C53" s="149" t="s">
        <v>268</v>
      </c>
      <c r="D53" s="108">
        <v>40909</v>
      </c>
      <c r="E53" s="108">
        <v>41639</v>
      </c>
      <c r="F53" s="149" t="e">
        <f t="shared" si="3"/>
        <v>#REF!</v>
      </c>
      <c r="G53" s="149" t="e">
        <f t="shared" si="3"/>
        <v>#REF!</v>
      </c>
      <c r="H53" s="149" t="e">
        <f t="shared" si="3"/>
        <v>#REF!</v>
      </c>
      <c r="I53" s="149" t="e">
        <f t="shared" si="3"/>
        <v>#REF!</v>
      </c>
      <c r="J53" s="108">
        <v>42216</v>
      </c>
      <c r="K53" s="108" t="s">
        <v>336</v>
      </c>
      <c r="L53" s="148" t="s">
        <v>336</v>
      </c>
      <c r="M53" s="148" t="s">
        <v>195</v>
      </c>
      <c r="N53" s="112">
        <v>0</v>
      </c>
      <c r="O53" s="108" t="s">
        <v>336</v>
      </c>
      <c r="P53" s="149">
        <v>259</v>
      </c>
      <c r="Q53" s="149">
        <v>157</v>
      </c>
      <c r="R53" s="155">
        <v>32673</v>
      </c>
      <c r="S53" s="175"/>
      <c r="T53" s="175"/>
    </row>
    <row r="54" spans="1:20" x14ac:dyDescent="0.35">
      <c r="A54" s="147">
        <v>2013</v>
      </c>
      <c r="B54" s="147">
        <v>597060805</v>
      </c>
      <c r="C54" s="149" t="s">
        <v>259</v>
      </c>
      <c r="D54" s="108">
        <v>40909</v>
      </c>
      <c r="E54" s="108">
        <v>41639</v>
      </c>
      <c r="F54" s="149" t="e">
        <f t="shared" si="3"/>
        <v>#REF!</v>
      </c>
      <c r="G54" s="149" t="e">
        <f t="shared" si="3"/>
        <v>#REF!</v>
      </c>
      <c r="H54" s="149" t="e">
        <f t="shared" si="3"/>
        <v>#REF!</v>
      </c>
      <c r="I54" s="149" t="e">
        <f t="shared" si="3"/>
        <v>#REF!</v>
      </c>
      <c r="J54" s="108">
        <v>42170</v>
      </c>
      <c r="K54" s="108">
        <v>42187</v>
      </c>
      <c r="L54" s="148" t="s">
        <v>195</v>
      </c>
      <c r="M54" s="148" t="s">
        <v>336</v>
      </c>
      <c r="N54" s="112">
        <v>0</v>
      </c>
      <c r="O54" s="108" t="s">
        <v>220</v>
      </c>
      <c r="P54" s="149">
        <v>494</v>
      </c>
      <c r="Q54" s="149">
        <v>0</v>
      </c>
      <c r="R54" s="155">
        <v>38799</v>
      </c>
      <c r="S54" s="175"/>
      <c r="T54" s="175"/>
    </row>
    <row r="55" spans="1:20" x14ac:dyDescent="0.35">
      <c r="A55" s="147">
        <v>2013</v>
      </c>
      <c r="B55" s="147">
        <v>594649006</v>
      </c>
      <c r="C55" s="149" t="s">
        <v>143</v>
      </c>
      <c r="D55" s="108">
        <v>40909</v>
      </c>
      <c r="E55" s="108">
        <v>41639</v>
      </c>
      <c r="F55" s="149" t="e">
        <f t="shared" si="3"/>
        <v>#REF!</v>
      </c>
      <c r="G55" s="149" t="e">
        <f t="shared" si="3"/>
        <v>#REF!</v>
      </c>
      <c r="H55" s="149" t="e">
        <f t="shared" si="3"/>
        <v>#REF!</v>
      </c>
      <c r="I55" s="149" t="e">
        <f t="shared" si="3"/>
        <v>#REF!</v>
      </c>
      <c r="J55" s="108">
        <v>42226</v>
      </c>
      <c r="K55" s="108">
        <v>42235</v>
      </c>
      <c r="L55" s="148" t="s">
        <v>195</v>
      </c>
      <c r="M55" s="148" t="s">
        <v>336</v>
      </c>
      <c r="N55" s="112">
        <v>327</v>
      </c>
      <c r="O55" s="108">
        <v>42240</v>
      </c>
      <c r="P55" s="149">
        <v>2565</v>
      </c>
      <c r="Q55" s="149">
        <v>0</v>
      </c>
      <c r="R55" s="155">
        <v>202107</v>
      </c>
      <c r="S55" s="175"/>
      <c r="T55" s="175"/>
    </row>
    <row r="56" spans="1:20" x14ac:dyDescent="0.35">
      <c r="A56" s="147">
        <v>2013</v>
      </c>
      <c r="B56" s="147">
        <v>596051904</v>
      </c>
      <c r="C56" s="149" t="s">
        <v>149</v>
      </c>
      <c r="D56" s="108">
        <v>40909</v>
      </c>
      <c r="E56" s="108">
        <v>41639</v>
      </c>
      <c r="F56" s="149" t="e">
        <f t="shared" si="3"/>
        <v>#REF!</v>
      </c>
      <c r="G56" s="149" t="e">
        <f t="shared" si="3"/>
        <v>#REF!</v>
      </c>
      <c r="H56" s="149" t="e">
        <f t="shared" si="3"/>
        <v>#REF!</v>
      </c>
      <c r="I56" s="149" t="e">
        <f t="shared" si="3"/>
        <v>#REF!</v>
      </c>
      <c r="J56" s="108">
        <v>42227</v>
      </c>
      <c r="K56" s="108">
        <v>42236</v>
      </c>
      <c r="L56" s="148" t="s">
        <v>195</v>
      </c>
      <c r="M56" s="148" t="s">
        <v>336</v>
      </c>
      <c r="N56" s="112">
        <v>0</v>
      </c>
      <c r="O56" s="108" t="s">
        <v>220</v>
      </c>
      <c r="P56" s="149">
        <v>915</v>
      </c>
      <c r="Q56" s="149">
        <v>0</v>
      </c>
      <c r="R56" s="155">
        <v>65926</v>
      </c>
      <c r="S56" s="175"/>
      <c r="T56" s="175"/>
    </row>
    <row r="57" spans="1:20" x14ac:dyDescent="0.35">
      <c r="A57" s="147">
        <v>2013</v>
      </c>
      <c r="B57" s="148">
        <v>598649408</v>
      </c>
      <c r="C57" s="149" t="s">
        <v>168</v>
      </c>
      <c r="D57" s="108">
        <v>40909</v>
      </c>
      <c r="E57" s="108">
        <v>41639</v>
      </c>
      <c r="F57" s="149" t="e">
        <f t="shared" si="3"/>
        <v>#REF!</v>
      </c>
      <c r="G57" s="149" t="e">
        <f t="shared" si="3"/>
        <v>#REF!</v>
      </c>
      <c r="H57" s="149" t="e">
        <f t="shared" si="3"/>
        <v>#REF!</v>
      </c>
      <c r="I57" s="149" t="e">
        <f t="shared" si="3"/>
        <v>#REF!</v>
      </c>
      <c r="J57" s="108">
        <v>42235</v>
      </c>
      <c r="K57" s="108" t="s">
        <v>336</v>
      </c>
      <c r="L57" s="148" t="s">
        <v>336</v>
      </c>
      <c r="M57" s="148" t="s">
        <v>195</v>
      </c>
      <c r="N57" s="112">
        <v>2215</v>
      </c>
      <c r="O57" s="108" t="s">
        <v>336</v>
      </c>
      <c r="P57" s="149">
        <v>902</v>
      </c>
      <c r="Q57" s="149">
        <v>0</v>
      </c>
      <c r="R57" s="155">
        <v>71289</v>
      </c>
      <c r="S57" s="175"/>
      <c r="T57" s="175"/>
    </row>
    <row r="58" spans="1:20" x14ac:dyDescent="0.35">
      <c r="A58" s="147">
        <v>2013</v>
      </c>
      <c r="B58" s="147">
        <v>597800408</v>
      </c>
      <c r="C58" s="149" t="s">
        <v>189</v>
      </c>
      <c r="D58" s="108">
        <v>41183</v>
      </c>
      <c r="E58" s="108">
        <v>41547</v>
      </c>
      <c r="F58" s="149" t="e">
        <f t="shared" si="3"/>
        <v>#REF!</v>
      </c>
      <c r="G58" s="149" t="e">
        <f t="shared" si="3"/>
        <v>#REF!</v>
      </c>
      <c r="H58" s="149" t="e">
        <f t="shared" si="3"/>
        <v>#REF!</v>
      </c>
      <c r="I58" s="149" t="e">
        <f t="shared" si="3"/>
        <v>#REF!</v>
      </c>
      <c r="J58" s="108">
        <v>42226</v>
      </c>
      <c r="K58" s="108">
        <v>42233</v>
      </c>
      <c r="L58" s="148" t="s">
        <v>195</v>
      </c>
      <c r="M58" s="148" t="s">
        <v>336</v>
      </c>
      <c r="N58" s="112">
        <v>0</v>
      </c>
      <c r="O58" s="108" t="s">
        <v>220</v>
      </c>
      <c r="P58" s="149">
        <v>84</v>
      </c>
      <c r="Q58" s="149">
        <v>0</v>
      </c>
      <c r="R58" s="155">
        <v>6189</v>
      </c>
      <c r="S58" s="175"/>
      <c r="T58" s="175"/>
    </row>
    <row r="59" spans="1:20" x14ac:dyDescent="0.35">
      <c r="A59" s="147">
        <v>2013</v>
      </c>
      <c r="B59" s="148">
        <v>593647407</v>
      </c>
      <c r="C59" s="149" t="s">
        <v>183</v>
      </c>
      <c r="D59" s="108">
        <v>41275</v>
      </c>
      <c r="E59" s="108">
        <v>41639</v>
      </c>
      <c r="F59" s="149" t="e">
        <f t="shared" si="3"/>
        <v>#REF!</v>
      </c>
      <c r="G59" s="149" t="e">
        <f t="shared" si="3"/>
        <v>#REF!</v>
      </c>
      <c r="H59" s="149" t="e">
        <f t="shared" si="3"/>
        <v>#REF!</v>
      </c>
      <c r="I59" s="149" t="e">
        <f t="shared" si="3"/>
        <v>#REF!</v>
      </c>
      <c r="J59" s="108">
        <v>42121</v>
      </c>
      <c r="K59" s="108" t="s">
        <v>336</v>
      </c>
      <c r="L59" s="148" t="s">
        <v>336</v>
      </c>
      <c r="M59" s="148" t="s">
        <v>195</v>
      </c>
      <c r="N59" s="112">
        <v>0</v>
      </c>
      <c r="O59" s="108" t="s">
        <v>336</v>
      </c>
      <c r="P59" s="149">
        <v>28</v>
      </c>
      <c r="Q59" s="149">
        <v>0</v>
      </c>
      <c r="R59" s="155">
        <v>2199</v>
      </c>
      <c r="S59" s="175"/>
      <c r="T59" s="175"/>
    </row>
    <row r="60" spans="1:20" x14ac:dyDescent="0.35">
      <c r="A60" s="147">
        <v>2013</v>
      </c>
      <c r="B60" s="148">
        <v>597562107</v>
      </c>
      <c r="C60" s="149" t="s">
        <v>187</v>
      </c>
      <c r="D60" s="108">
        <v>41275</v>
      </c>
      <c r="E60" s="108">
        <v>41639</v>
      </c>
      <c r="F60" s="149" t="e">
        <f t="shared" si="3"/>
        <v>#REF!</v>
      </c>
      <c r="G60" s="149" t="e">
        <f t="shared" si="3"/>
        <v>#REF!</v>
      </c>
      <c r="H60" s="149" t="e">
        <f t="shared" si="3"/>
        <v>#REF!</v>
      </c>
      <c r="I60" s="149" t="e">
        <f t="shared" si="3"/>
        <v>#REF!</v>
      </c>
      <c r="J60" s="108">
        <v>42122</v>
      </c>
      <c r="K60" s="108" t="s">
        <v>336</v>
      </c>
      <c r="L60" s="148" t="s">
        <v>336</v>
      </c>
      <c r="M60" s="148" t="s">
        <v>195</v>
      </c>
      <c r="N60" s="112">
        <v>0</v>
      </c>
      <c r="O60" s="108" t="s">
        <v>336</v>
      </c>
      <c r="P60" s="149">
        <v>729</v>
      </c>
      <c r="Q60" s="149">
        <v>0</v>
      </c>
      <c r="R60" s="155">
        <v>57256</v>
      </c>
      <c r="S60" s="175"/>
      <c r="T60" s="175"/>
    </row>
    <row r="61" spans="1:20" x14ac:dyDescent="0.35">
      <c r="F61" s="40"/>
      <c r="G61" s="40"/>
      <c r="H61" s="40"/>
      <c r="I61" s="40"/>
    </row>
    <row r="62" spans="1:20" x14ac:dyDescent="0.35">
      <c r="B62">
        <f>COUNTA(B7:B60)</f>
        <v>49</v>
      </c>
      <c r="F62" s="40"/>
      <c r="G62" s="40"/>
      <c r="H62" s="40"/>
      <c r="I62" s="40"/>
    </row>
    <row r="63" spans="1:20" x14ac:dyDescent="0.35">
      <c r="F63" s="40"/>
      <c r="G63" s="40"/>
      <c r="H63" s="40"/>
      <c r="I63" s="40"/>
    </row>
    <row r="64" spans="1:20" x14ac:dyDescent="0.35">
      <c r="A64" t="s">
        <v>366</v>
      </c>
      <c r="F64" s="40"/>
      <c r="G64" s="40"/>
      <c r="H64" s="40"/>
      <c r="I64" s="40"/>
    </row>
    <row r="65" spans="1:21" x14ac:dyDescent="0.35">
      <c r="F65" s="40"/>
      <c r="G65" s="40"/>
      <c r="H65" s="40"/>
      <c r="I65" s="40"/>
    </row>
    <row r="66" spans="1:21" x14ac:dyDescent="0.35">
      <c r="A66" s="169">
        <v>2009</v>
      </c>
      <c r="B66" s="148">
        <v>598783801</v>
      </c>
      <c r="C66" s="166" t="s">
        <v>122</v>
      </c>
      <c r="D66" s="108">
        <v>39722</v>
      </c>
      <c r="E66" s="108">
        <v>40086</v>
      </c>
      <c r="F66" s="149" t="e">
        <f t="shared" ref="F66:I76" si="4">IF((VLOOKUP($B66,Address,F$1,FALSE))="","",(VLOOKUP($B66,Address,F$1,FALSE)))</f>
        <v>#REF!</v>
      </c>
      <c r="G66" s="149" t="e">
        <f t="shared" si="4"/>
        <v>#REF!</v>
      </c>
      <c r="H66" s="149" t="e">
        <f t="shared" si="4"/>
        <v>#REF!</v>
      </c>
      <c r="I66" s="149" t="e">
        <f t="shared" si="4"/>
        <v>#REF!</v>
      </c>
      <c r="J66" s="108" t="s">
        <v>336</v>
      </c>
      <c r="K66" s="108" t="s">
        <v>336</v>
      </c>
      <c r="L66" s="148" t="s">
        <v>336</v>
      </c>
      <c r="M66" s="148" t="s">
        <v>195</v>
      </c>
      <c r="N66" s="109" t="s">
        <v>336</v>
      </c>
      <c r="O66" s="156"/>
      <c r="P66" s="108"/>
      <c r="Q66" s="157"/>
      <c r="R66" s="155"/>
      <c r="S66" s="175"/>
      <c r="T66" s="175"/>
    </row>
    <row r="67" spans="1:21" x14ac:dyDescent="0.35">
      <c r="A67" s="169">
        <v>2012</v>
      </c>
      <c r="B67" s="148">
        <v>597560101</v>
      </c>
      <c r="C67" s="166" t="s">
        <v>58</v>
      </c>
      <c r="D67" s="108">
        <v>40817</v>
      </c>
      <c r="E67" s="108">
        <v>41182</v>
      </c>
      <c r="F67" s="149" t="e">
        <f t="shared" si="4"/>
        <v>#REF!</v>
      </c>
      <c r="G67" s="149" t="e">
        <f t="shared" si="4"/>
        <v>#REF!</v>
      </c>
      <c r="H67" s="149" t="e">
        <f t="shared" si="4"/>
        <v>#REF!</v>
      </c>
      <c r="I67" s="149" t="e">
        <f t="shared" si="4"/>
        <v>#REF!</v>
      </c>
      <c r="J67" s="108">
        <v>42026</v>
      </c>
      <c r="K67" s="108" t="s">
        <v>336</v>
      </c>
      <c r="L67" s="148" t="s">
        <v>336</v>
      </c>
      <c r="M67" s="148" t="s">
        <v>195</v>
      </c>
      <c r="N67" s="109">
        <v>0</v>
      </c>
      <c r="O67" s="108" t="s">
        <v>336</v>
      </c>
      <c r="P67" s="149">
        <v>1201</v>
      </c>
      <c r="Q67" s="149">
        <v>0</v>
      </c>
      <c r="R67" s="155">
        <v>93390</v>
      </c>
      <c r="S67" s="175"/>
      <c r="T67" s="175"/>
    </row>
    <row r="68" spans="1:21" x14ac:dyDescent="0.35">
      <c r="A68" s="147">
        <v>2013</v>
      </c>
      <c r="B68" s="148">
        <v>590121307</v>
      </c>
      <c r="C68" s="166" t="s">
        <v>307</v>
      </c>
      <c r="D68" s="108">
        <v>41275</v>
      </c>
      <c r="E68" s="108">
        <v>41639</v>
      </c>
      <c r="F68" s="149" t="e">
        <f t="shared" si="4"/>
        <v>#REF!</v>
      </c>
      <c r="G68" s="149" t="e">
        <f t="shared" si="4"/>
        <v>#REF!</v>
      </c>
      <c r="H68" s="149" t="e">
        <f t="shared" si="4"/>
        <v>#REF!</v>
      </c>
      <c r="I68" s="149" t="e">
        <f t="shared" si="4"/>
        <v>#REF!</v>
      </c>
      <c r="J68" s="108" t="s">
        <v>336</v>
      </c>
      <c r="K68" s="108" t="s">
        <v>336</v>
      </c>
      <c r="L68" s="148" t="s">
        <v>336</v>
      </c>
      <c r="M68" s="148" t="s">
        <v>195</v>
      </c>
      <c r="N68" s="112" t="s">
        <v>336</v>
      </c>
      <c r="O68" s="108" t="s">
        <v>336</v>
      </c>
      <c r="P68" s="149" t="s">
        <v>336</v>
      </c>
      <c r="Q68" s="149" t="s">
        <v>336</v>
      </c>
      <c r="R68" s="155" t="s">
        <v>336</v>
      </c>
      <c r="S68" s="175"/>
      <c r="T68" s="175"/>
      <c r="U68" s="146" t="s">
        <v>367</v>
      </c>
    </row>
    <row r="69" spans="1:21" x14ac:dyDescent="0.35">
      <c r="A69" s="147">
        <v>2013</v>
      </c>
      <c r="B69" s="148">
        <v>594456402</v>
      </c>
      <c r="C69" s="167" t="s">
        <v>228</v>
      </c>
      <c r="D69" s="108">
        <v>41275</v>
      </c>
      <c r="E69" s="108">
        <v>41639</v>
      </c>
      <c r="F69" s="149" t="e">
        <f t="shared" si="4"/>
        <v>#REF!</v>
      </c>
      <c r="G69" s="149" t="e">
        <f t="shared" si="4"/>
        <v>#REF!</v>
      </c>
      <c r="H69" s="149" t="e">
        <f t="shared" si="4"/>
        <v>#REF!</v>
      </c>
      <c r="I69" s="149" t="e">
        <f t="shared" si="4"/>
        <v>#REF!</v>
      </c>
      <c r="J69" s="108">
        <v>42074</v>
      </c>
      <c r="K69" s="108" t="s">
        <v>336</v>
      </c>
      <c r="L69" s="148" t="s">
        <v>336</v>
      </c>
      <c r="M69" s="148" t="s">
        <v>195</v>
      </c>
      <c r="N69" s="112">
        <v>0</v>
      </c>
      <c r="O69" s="108" t="s">
        <v>336</v>
      </c>
      <c r="P69" s="149">
        <v>220</v>
      </c>
      <c r="Q69" s="149">
        <v>0</v>
      </c>
      <c r="R69" s="155">
        <v>16639</v>
      </c>
      <c r="S69" s="175"/>
      <c r="T69" s="175"/>
    </row>
    <row r="70" spans="1:21" x14ac:dyDescent="0.35">
      <c r="A70" s="147">
        <v>2013</v>
      </c>
      <c r="B70" s="147">
        <v>593362601</v>
      </c>
      <c r="C70" s="166" t="s">
        <v>50</v>
      </c>
      <c r="D70" s="108">
        <v>41275</v>
      </c>
      <c r="E70" s="108">
        <v>41639</v>
      </c>
      <c r="F70" s="149" t="e">
        <f t="shared" si="4"/>
        <v>#REF!</v>
      </c>
      <c r="G70" s="149" t="e">
        <f t="shared" si="4"/>
        <v>#REF!</v>
      </c>
      <c r="H70" s="149" t="e">
        <f t="shared" si="4"/>
        <v>#REF!</v>
      </c>
      <c r="I70" s="149" t="e">
        <f t="shared" si="4"/>
        <v>#REF!</v>
      </c>
      <c r="J70" s="108">
        <v>42121</v>
      </c>
      <c r="K70" s="108" t="s">
        <v>336</v>
      </c>
      <c r="L70" s="148" t="s">
        <v>336</v>
      </c>
      <c r="M70" s="148" t="s">
        <v>195</v>
      </c>
      <c r="N70" s="112">
        <v>0</v>
      </c>
      <c r="O70" s="108" t="s">
        <v>336</v>
      </c>
      <c r="P70" s="149">
        <v>1874</v>
      </c>
      <c r="Q70" s="149">
        <v>0</v>
      </c>
      <c r="R70" s="155">
        <v>146734</v>
      </c>
      <c r="S70" s="175"/>
      <c r="T70" s="175"/>
    </row>
    <row r="71" spans="1:21" x14ac:dyDescent="0.35">
      <c r="A71" s="147">
        <v>2013</v>
      </c>
      <c r="B71" s="148">
        <v>599303005</v>
      </c>
      <c r="C71" s="166" t="s">
        <v>272</v>
      </c>
      <c r="D71" s="108">
        <v>41275</v>
      </c>
      <c r="E71" s="108">
        <v>41639</v>
      </c>
      <c r="F71" s="149" t="e">
        <f t="shared" si="4"/>
        <v>#REF!</v>
      </c>
      <c r="G71" s="149" t="e">
        <f t="shared" si="4"/>
        <v>#REF!</v>
      </c>
      <c r="H71" s="149" t="e">
        <f t="shared" si="4"/>
        <v>#REF!</v>
      </c>
      <c r="I71" s="149" t="e">
        <f t="shared" si="4"/>
        <v>#REF!</v>
      </c>
      <c r="J71" s="108">
        <v>42223</v>
      </c>
      <c r="K71" s="108" t="s">
        <v>336</v>
      </c>
      <c r="L71" s="148" t="s">
        <v>336</v>
      </c>
      <c r="M71" s="148" t="s">
        <v>195</v>
      </c>
      <c r="N71" s="112">
        <v>0</v>
      </c>
      <c r="O71" s="108" t="s">
        <v>336</v>
      </c>
      <c r="P71" s="149">
        <v>1954</v>
      </c>
      <c r="Q71" s="149">
        <v>0</v>
      </c>
      <c r="R71" s="155">
        <v>150720</v>
      </c>
      <c r="S71" s="175"/>
      <c r="T71" s="175"/>
    </row>
    <row r="72" spans="1:21" x14ac:dyDescent="0.35">
      <c r="A72" s="147">
        <v>2013</v>
      </c>
      <c r="B72" s="148">
        <v>599371408</v>
      </c>
      <c r="C72" s="166" t="s">
        <v>95</v>
      </c>
      <c r="D72" s="108">
        <v>41275</v>
      </c>
      <c r="E72" s="108">
        <v>41639</v>
      </c>
      <c r="F72" s="149" t="e">
        <f t="shared" si="4"/>
        <v>#REF!</v>
      </c>
      <c r="G72" s="149" t="e">
        <f t="shared" si="4"/>
        <v>#REF!</v>
      </c>
      <c r="H72" s="149" t="e">
        <f t="shared" si="4"/>
        <v>#REF!</v>
      </c>
      <c r="I72" s="149" t="e">
        <f t="shared" si="4"/>
        <v>#REF!</v>
      </c>
      <c r="J72" s="108" t="s">
        <v>336</v>
      </c>
      <c r="K72" s="108" t="s">
        <v>336</v>
      </c>
      <c r="L72" s="148" t="s">
        <v>336</v>
      </c>
      <c r="M72" s="148" t="s">
        <v>195</v>
      </c>
      <c r="N72" s="112">
        <v>10897</v>
      </c>
      <c r="O72" s="108" t="s">
        <v>336</v>
      </c>
      <c r="P72" s="149">
        <v>7798</v>
      </c>
      <c r="Q72" s="149">
        <v>0</v>
      </c>
      <c r="R72" s="155">
        <v>607464</v>
      </c>
      <c r="S72" s="175"/>
      <c r="T72" s="175"/>
    </row>
    <row r="73" spans="1:21" x14ac:dyDescent="0.35">
      <c r="A73" s="147">
        <v>2013</v>
      </c>
      <c r="B73" s="148">
        <v>599947900</v>
      </c>
      <c r="C73" s="166" t="s">
        <v>260</v>
      </c>
      <c r="D73" s="108">
        <v>41275</v>
      </c>
      <c r="E73" s="108">
        <v>41639</v>
      </c>
      <c r="F73" s="149" t="e">
        <f t="shared" si="4"/>
        <v>#REF!</v>
      </c>
      <c r="G73" s="149" t="e">
        <f t="shared" si="4"/>
        <v>#REF!</v>
      </c>
      <c r="H73" s="149" t="e">
        <f t="shared" si="4"/>
        <v>#REF!</v>
      </c>
      <c r="I73" s="149" t="e">
        <f t="shared" si="4"/>
        <v>#REF!</v>
      </c>
      <c r="J73" s="108" t="s">
        <v>336</v>
      </c>
      <c r="K73" s="108" t="s">
        <v>336</v>
      </c>
      <c r="L73" s="148" t="s">
        <v>336</v>
      </c>
      <c r="M73" s="148" t="s">
        <v>195</v>
      </c>
      <c r="N73" s="112">
        <v>378</v>
      </c>
      <c r="O73" s="108" t="s">
        <v>336</v>
      </c>
      <c r="P73" s="149">
        <v>485</v>
      </c>
      <c r="Q73" s="149">
        <v>0</v>
      </c>
      <c r="R73" s="155">
        <v>38092</v>
      </c>
      <c r="S73" s="175"/>
      <c r="T73" s="175"/>
    </row>
    <row r="74" spans="1:21" x14ac:dyDescent="0.35">
      <c r="A74" s="147">
        <v>2013</v>
      </c>
      <c r="B74" s="148">
        <v>595183401</v>
      </c>
      <c r="C74" s="166" t="s">
        <v>230</v>
      </c>
      <c r="D74" s="108">
        <v>40909</v>
      </c>
      <c r="E74" s="108">
        <v>41639</v>
      </c>
      <c r="F74" s="149" t="e">
        <f t="shared" si="4"/>
        <v>#REF!</v>
      </c>
      <c r="G74" s="149" t="e">
        <f t="shared" si="4"/>
        <v>#REF!</v>
      </c>
      <c r="H74" s="149" t="e">
        <f t="shared" si="4"/>
        <v>#REF!</v>
      </c>
      <c r="I74" s="149" t="e">
        <f t="shared" si="4"/>
        <v>#REF!</v>
      </c>
      <c r="J74" s="108">
        <v>42216</v>
      </c>
      <c r="K74" s="108" t="s">
        <v>336</v>
      </c>
      <c r="L74" s="148" t="s">
        <v>336</v>
      </c>
      <c r="M74" s="148" t="s">
        <v>195</v>
      </c>
      <c r="N74" s="112">
        <v>0</v>
      </c>
      <c r="O74" s="108" t="s">
        <v>336</v>
      </c>
      <c r="P74" s="149">
        <v>3807</v>
      </c>
      <c r="Q74" s="149">
        <v>0</v>
      </c>
      <c r="R74" s="155">
        <v>292530</v>
      </c>
      <c r="S74" s="175"/>
      <c r="T74" s="175"/>
    </row>
    <row r="75" spans="1:21" x14ac:dyDescent="0.35">
      <c r="A75" s="147">
        <v>2013</v>
      </c>
      <c r="B75" s="148">
        <v>596061309</v>
      </c>
      <c r="C75" s="166" t="s">
        <v>229</v>
      </c>
      <c r="D75" s="108">
        <v>40909</v>
      </c>
      <c r="E75" s="108">
        <v>41639</v>
      </c>
      <c r="F75" s="149" t="e">
        <f t="shared" si="4"/>
        <v>#REF!</v>
      </c>
      <c r="G75" s="149" t="e">
        <f t="shared" si="4"/>
        <v>#REF!</v>
      </c>
      <c r="H75" s="149" t="e">
        <f t="shared" si="4"/>
        <v>#REF!</v>
      </c>
      <c r="I75" s="149" t="e">
        <f t="shared" si="4"/>
        <v>#REF!</v>
      </c>
      <c r="J75" s="108">
        <v>42216</v>
      </c>
      <c r="K75" s="108" t="s">
        <v>336</v>
      </c>
      <c r="L75" s="148" t="s">
        <v>336</v>
      </c>
      <c r="M75" s="148" t="s">
        <v>195</v>
      </c>
      <c r="N75" s="112">
        <v>0</v>
      </c>
      <c r="O75" s="108" t="s">
        <v>336</v>
      </c>
      <c r="P75" s="149">
        <v>211</v>
      </c>
      <c r="Q75" s="149">
        <v>0</v>
      </c>
      <c r="R75" s="155">
        <v>16213</v>
      </c>
      <c r="S75" s="175"/>
      <c r="T75" s="175"/>
    </row>
    <row r="76" spans="1:21" x14ac:dyDescent="0.35">
      <c r="A76" s="147">
        <v>2013</v>
      </c>
      <c r="B76" s="147">
        <v>594917601</v>
      </c>
      <c r="C76" s="166" t="s">
        <v>32</v>
      </c>
      <c r="D76" s="108">
        <v>41275</v>
      </c>
      <c r="E76" s="108">
        <v>41639</v>
      </c>
      <c r="F76" s="149" t="e">
        <f t="shared" si="4"/>
        <v>#REF!</v>
      </c>
      <c r="G76" s="149" t="e">
        <f t="shared" si="4"/>
        <v>#REF!</v>
      </c>
      <c r="H76" s="149" t="e">
        <f t="shared" si="4"/>
        <v>#REF!</v>
      </c>
      <c r="I76" s="149" t="e">
        <f t="shared" si="4"/>
        <v>#REF!</v>
      </c>
      <c r="J76" s="108">
        <v>42111</v>
      </c>
      <c r="K76" s="108" t="s">
        <v>336</v>
      </c>
      <c r="L76" s="148" t="s">
        <v>336</v>
      </c>
      <c r="M76" s="148" t="s">
        <v>195</v>
      </c>
      <c r="N76" s="112">
        <v>0</v>
      </c>
      <c r="O76" s="108" t="s">
        <v>336</v>
      </c>
      <c r="P76" s="149">
        <v>137</v>
      </c>
      <c r="Q76" s="149">
        <v>0</v>
      </c>
      <c r="R76" s="155">
        <v>10362</v>
      </c>
      <c r="S76" s="175"/>
      <c r="T76" s="175"/>
      <c r="U76" s="146"/>
    </row>
    <row r="77" spans="1:21" x14ac:dyDescent="0.35">
      <c r="A77">
        <v>2014</v>
      </c>
      <c r="B77" s="148">
        <v>593362601</v>
      </c>
      <c r="C77" s="149" t="s">
        <v>50</v>
      </c>
      <c r="D77" s="108">
        <v>41640</v>
      </c>
      <c r="E77" s="108">
        <v>41934</v>
      </c>
      <c r="F77" s="149" t="e">
        <f>IF((VLOOKUP($B77,Address,F$1,FALSE))="","",(VLOOKUP($B77,Address,F$1,FALSE)))</f>
        <v>#REF!</v>
      </c>
      <c r="G77" s="149" t="e">
        <f>IF((VLOOKUP($B77,Address,G$1,FALSE))="","",(VLOOKUP($B77,Address,G$1,FALSE)))</f>
        <v>#REF!</v>
      </c>
      <c r="H77" s="149" t="e">
        <f>IF((VLOOKUP($B77,Address,H$1,FALSE))="","",(VLOOKUP($B77,Address,H$1,FALSE)))</f>
        <v>#REF!</v>
      </c>
      <c r="I77" s="149" t="e">
        <f>IF((VLOOKUP($B77,Address,I$1,FALSE))="","",(VLOOKUP($B77,Address,I$1,FALSE)))</f>
        <v>#REF!</v>
      </c>
      <c r="J77" s="108">
        <v>42121</v>
      </c>
      <c r="K77" s="108" t="s">
        <v>336</v>
      </c>
      <c r="L77" s="148" t="s">
        <v>336</v>
      </c>
      <c r="M77" s="148" t="s">
        <v>195</v>
      </c>
      <c r="N77" s="112">
        <v>0</v>
      </c>
    </row>
  </sheetData>
  <customSheetViews>
    <customSheetView guid="{3ED4D8F2-26BA-44CF-9DBA-4B3FEBE2CC63}" state="hidden">
      <pane xSplit="3" ySplit="6" topLeftCell="D7" activePane="bottomRight" state="frozen"/>
      <selection pane="bottomRight" activeCell="D7" sqref="D7"/>
      <pageMargins left="0.7" right="0.7" top="0.75" bottom="0.75" header="0.3" footer="0.3"/>
    </customSheetView>
    <customSheetView guid="{6EE7CF5B-3983-4BA4-8725-3E2DF1EF8D08}" state="hidden">
      <pane xSplit="3" ySplit="6" topLeftCell="D7" activePane="bottomRight" state="frozen"/>
      <selection pane="bottomRight" activeCell="D7" sqref="D7"/>
      <pageMargins left="0.7" right="0.7" top="0.75" bottom="0.75" header="0.3" footer="0.3"/>
    </customSheetView>
    <customSheetView guid="{65543699-C7D3-4423-B22A-09E8EF17D893}" state="hidden">
      <pane xSplit="3" ySplit="6" topLeftCell="D7" activePane="bottomRight" state="frozen"/>
      <selection pane="bottomRight" activeCell="D7" sqref="D7"/>
      <pageMargins left="0.7" right="0.7" top="0.75" bottom="0.75" header="0.3" footer="0.3"/>
    </customSheetView>
    <customSheetView guid="{9FACBA9B-5479-40A0-842A-39D3FAA85B27}" state="hidden">
      <pane xSplit="3" ySplit="6" topLeftCell="D7" activePane="bottomRight" state="frozen"/>
      <selection pane="bottomRight" activeCell="D7" sqref="D7"/>
      <pageMargins left="0.7" right="0.7" top="0.75" bottom="0.75" header="0.3" footer="0.3"/>
    </customSheetView>
  </customSheetViews>
  <mergeCells count="1">
    <mergeCell ref="K2:R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Rate List</vt:lpstr>
      <vt:lpstr>PAID FY'11</vt:lpstr>
      <vt:lpstr>OS Final Stlmts</vt:lpstr>
      <vt:lpstr>Incorrect IRHC</vt:lpstr>
      <vt:lpstr>Sheet1</vt:lpstr>
      <vt:lpstr>'PAID FY''11'!Print_Area</vt:lpstr>
      <vt:lpstr>'Rate List'!Print_Area</vt:lpstr>
      <vt:lpstr>'Incorrect IRHC'!Print_Titles</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UTRE4V2</dc:creator>
  <cp:lastModifiedBy>Peanick, Julie</cp:lastModifiedBy>
  <cp:lastPrinted>2024-01-23T19:36:10Z</cp:lastPrinted>
  <dcterms:created xsi:type="dcterms:W3CDTF">2010-01-12T19:19:45Z</dcterms:created>
  <dcterms:modified xsi:type="dcterms:W3CDTF">2025-12-18T21:24:47Z</dcterms:modified>
</cp:coreProperties>
</file>